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2760" windowWidth="10815" windowHeight="8325" tabRatio="220" activeTab="0"/>
  </bookViews>
  <sheets>
    <sheet name="スケジュール他" sheetId="1" r:id="rId1"/>
    <sheet name="星取表" sheetId="2" state="hidden" r:id="rId2"/>
    <sheet name="要綱" sheetId="3" r:id="rId3"/>
    <sheet name="出欠" sheetId="4" state="hidden" r:id="rId4"/>
  </sheets>
  <definedNames>
    <definedName name="_xlnm.Print_Area" localSheetId="0">'スケジュール他'!$A$1:$DC$24</definedName>
    <definedName name="_xlnm.Print_Area" localSheetId="2">'要綱'!$A$1:$V$46</definedName>
  </definedNames>
  <calcPr fullCalcOnLoad="1"/>
</workbook>
</file>

<file path=xl/sharedStrings.xml><?xml version="1.0" encoding="utf-8"?>
<sst xmlns="http://schemas.openxmlformats.org/spreadsheetml/2006/main" count="667" uniqueCount="190">
  <si>
    <t>１．開催日</t>
  </si>
  <si>
    <t>審判服の着用は特に制限しませんので気軽にお願いします。</t>
  </si>
  <si>
    <t>２．場　所</t>
  </si>
  <si>
    <t>３．目　的</t>
  </si>
  <si>
    <t>４．主　催</t>
  </si>
  <si>
    <t>父兄の練習の場でも結構です。</t>
  </si>
  <si>
    <t>新宮ＦＣジュニア</t>
  </si>
  <si>
    <t>審判は相互審判です。対戦相手の左が前半、右が後半とします。</t>
  </si>
  <si>
    <t>５．参加ﾁｰﾑ</t>
  </si>
  <si>
    <t>６．要　綱</t>
  </si>
  <si>
    <t>・リーグは①勝点②得失点③総得点③ＰＫの順で順位を決めます</t>
  </si>
  <si>
    <t>７．審　判</t>
  </si>
  <si>
    <t>８．組合せ</t>
  </si>
  <si>
    <t>５年以下で編成されたチームの技術向上とチーム間の親睦を目的とします。</t>
  </si>
  <si>
    <t>（１）</t>
  </si>
  <si>
    <t>（２）</t>
  </si>
  <si>
    <t>試合時間は、１５－５－１５分ゲームです。</t>
  </si>
  <si>
    <t>（３）</t>
  </si>
  <si>
    <t>（４）</t>
  </si>
  <si>
    <t>勝ち点は、勝ち３点、引き分け勝ち２点、引き分け負け１点、負け０点</t>
  </si>
  <si>
    <t>（５）</t>
  </si>
  <si>
    <t>交替に制限はありません。（審判を止めずにフリー交代とします）</t>
  </si>
  <si>
    <t>（６）</t>
  </si>
  <si>
    <t>（７）</t>
  </si>
  <si>
    <t>優勝（トロフィ、賞状）、準優勝(盾、賞状)、３位（賞状、賞品）</t>
  </si>
  <si>
    <t>（８）</t>
  </si>
  <si>
    <t>開会式、閉会式はありません。</t>
  </si>
  <si>
    <t>ふれあいの丘公園グラウンド(新宮町)</t>
  </si>
  <si>
    <t>・グラウンドにて受付します。</t>
  </si>
  <si>
    <t>毎月第２土曜日、第５日曜日、他個別に対応</t>
  </si>
  <si>
    <t>中井ＳＳ、小倉南フットボールクラブ、ひびきサッカースクール、</t>
  </si>
  <si>
    <t>ペラーダ大川ＦＣ、ＢＲＯＥＲ筑後ＦＣ、油山カメリアーズ、ＭＡＲＳ福岡、</t>
  </si>
  <si>
    <t>１０チーム総当たりで順位を決めます。</t>
  </si>
  <si>
    <t>◇スケジュール及び星取表</t>
  </si>
  <si>
    <t>開始時間</t>
  </si>
  <si>
    <t>第１節</t>
  </si>
  <si>
    <t>新　宮</t>
  </si>
  <si>
    <t>－</t>
  </si>
  <si>
    <t>ひびき</t>
  </si>
  <si>
    <t>※勝３、分けPK勝２、分けPK負１、負０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</si>
  <si>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</si>
  <si>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</si>
  <si>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</si>
  <si>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</si>
  <si>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</si>
  <si>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</si>
  <si>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</si>
  <si>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</si>
  <si>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中　井</t>
  </si>
  <si>
    <t>小倉南</t>
  </si>
  <si>
    <t>ひびき</t>
  </si>
  <si>
    <t>Ｐ大川</t>
  </si>
  <si>
    <t>ブルール</t>
  </si>
  <si>
    <t>油　山</t>
  </si>
  <si>
    <t>ＭＡＲＳ</t>
  </si>
  <si>
    <t>アメイシャ</t>
  </si>
  <si>
    <t>舞の里</t>
  </si>
  <si>
    <t>新　宮</t>
  </si>
  <si>
    <t>参加状況</t>
  </si>
  <si>
    <t>ふれあい</t>
  </si>
  <si>
    <t>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</si>
  <si>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</si>
  <si>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</si>
  <si>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</si>
  <si>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</si>
  <si>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</si>
  <si>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</si>
  <si>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</si>
  <si>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</si>
  <si>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</si>
  <si>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</si>
  <si>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中　井</t>
  </si>
  <si>
    <t>小倉南</t>
  </si>
  <si>
    <t>舞の里</t>
  </si>
  <si>
    <t>Ｐ大川</t>
  </si>
  <si>
    <t>ＭＡＲＳ</t>
  </si>
  <si>
    <t>油　山</t>
  </si>
  <si>
    <t>Ａコート</t>
  </si>
  <si>
    <t>Ｂコート</t>
  </si>
  <si>
    <r>
      <t>・</t>
    </r>
    <r>
      <rPr>
        <sz val="11"/>
        <color indexed="10"/>
        <rFont val="ＭＳ ゴシック"/>
        <family val="3"/>
      </rPr>
      <t>引き分けの場合即ＰＫ</t>
    </r>
    <r>
      <rPr>
        <sz val="11"/>
        <rFont val="ＭＳ ゴシック"/>
        <family val="3"/>
      </rPr>
      <t>で勝敗を決めます。(３人)</t>
    </r>
  </si>
  <si>
    <t>スケジュールを確認願います。</t>
  </si>
  <si>
    <t>計</t>
  </si>
  <si>
    <t>－</t>
  </si>
  <si>
    <t>※参加チームが多い場合は午前中から開始有り。</t>
  </si>
  <si>
    <t>◯</t>
  </si>
  <si>
    <r>
      <rPr>
        <b/>
        <sz val="11"/>
        <color indexed="10"/>
        <rFont val="ＭＳ ゴシック"/>
        <family val="3"/>
      </rPr>
      <t>※</t>
    </r>
    <r>
      <rPr>
        <b/>
        <sz val="11"/>
        <color indexed="13"/>
        <rFont val="ＭＳ ゴシック"/>
        <family val="3"/>
      </rPr>
      <t>■</t>
    </r>
    <r>
      <rPr>
        <b/>
        <sz val="11"/>
        <color indexed="10"/>
        <rFont val="ＭＳ ゴシック"/>
        <family val="3"/>
      </rPr>
      <t>は次節対戦相手、赤字は今回の結果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</si>
  <si>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</si>
  <si>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</si>
  <si>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－</t>
  </si>
  <si>
    <t>ＡＭＥＩＸＡ　ＦＣ、舞の里フットボールクラブ、新宮ＦＣジュニア</t>
  </si>
  <si>
    <t>AMEIXA</t>
  </si>
  <si>
    <t>4/8(土)</t>
  </si>
  <si>
    <t>4/30(日)</t>
  </si>
  <si>
    <t>新宮ふれあいリーグ（Ｕ－１１）２０２３前期</t>
  </si>
  <si>
    <t>１節：４月８日(土)</t>
  </si>
  <si>
    <t>２節：４月３０日(日)　　　　</t>
  </si>
  <si>
    <t>４節：６月１０日(土)　　　　</t>
  </si>
  <si>
    <t>５節：７月８日(土)</t>
  </si>
  <si>
    <t>６節：８月１２日(土)　　　　</t>
  </si>
  <si>
    <t>試合は２０２３年度日本サッカー協会競技規則で行う８人制競技です。</t>
  </si>
  <si>
    <t>①１３：００</t>
  </si>
  <si>
    <t>②１３：４０</t>
  </si>
  <si>
    <t>③１４：２０</t>
  </si>
  <si>
    <t>④１５：００</t>
  </si>
  <si>
    <t>⑤１５：４０</t>
  </si>
  <si>
    <t>⑥１６：２０</t>
  </si>
  <si>
    <t>２０２３年４月８日(土)
ふれあいの丘公園</t>
  </si>
  <si>
    <t>２０２３年４月３０日(日)
ふれあいの丘公園</t>
  </si>
  <si>
    <t>第４節</t>
  </si>
  <si>
    <t xml:space="preserve">   第５節</t>
  </si>
  <si>
    <t xml:space="preserve">   第６節　</t>
  </si>
  <si>
    <t>２０２３年７月８日(土)
ふれあいの丘公園</t>
  </si>
  <si>
    <t>２０２３年８月１２日(土)
ふれあいの丘公園</t>
  </si>
  <si>
    <t>舞の里</t>
  </si>
  <si>
    <t>AMEIXA</t>
  </si>
  <si>
    <t>①１３：１５</t>
  </si>
  <si>
    <t>②１３：５５</t>
  </si>
  <si>
    <t>③１４：３５</t>
  </si>
  <si>
    <t>休憩(１５分)</t>
  </si>
  <si>
    <t>ＴＲＭ可</t>
  </si>
  <si>
    <t>MARS</t>
  </si>
  <si>
    <t>Ｐ大川</t>
  </si>
  <si>
    <t>④１５：１５</t>
  </si>
  <si>
    <t>⑤１５：５５</t>
  </si>
  <si>
    <t>⑤１６：４５</t>
  </si>
  <si>
    <t>１－０</t>
  </si>
  <si>
    <t>４－１</t>
  </si>
  <si>
    <t>２－０</t>
  </si>
  <si>
    <t>６－２</t>
  </si>
  <si>
    <t>０－０
PK3-4</t>
  </si>
  <si>
    <t>０－４</t>
  </si>
  <si>
    <t>５－０</t>
  </si>
  <si>
    <t>１－１
PK1-0</t>
  </si>
  <si>
    <t>１－１
PK5-4</t>
  </si>
  <si>
    <t>２－１</t>
  </si>
  <si>
    <t>△</t>
  </si>
  <si>
    <t>PK</t>
  </si>
  <si>
    <t>3-4</t>
  </si>
  <si>
    <t>4-3</t>
  </si>
  <si>
    <t>1-0</t>
  </si>
  <si>
    <t>0-1</t>
  </si>
  <si>
    <t>5-4</t>
  </si>
  <si>
    <t>4-5</t>
  </si>
  <si>
    <t>①　９：３０</t>
  </si>
  <si>
    <t>②１０：１５</t>
  </si>
  <si>
    <t>③１１：００</t>
  </si>
  <si>
    <t>④１１：４５</t>
  </si>
  <si>
    <t>⑤１２：３０</t>
  </si>
  <si>
    <t>⑥１３：１５</t>
  </si>
  <si>
    <t>⑦１４：０５</t>
  </si>
  <si>
    <t>⑧１４：５０</t>
  </si>
  <si>
    <t>唐　津</t>
  </si>
  <si>
    <t>小倉南</t>
  </si>
  <si>
    <t>２０２３年５月２８日(日)
ふれあいの丘公園</t>
  </si>
  <si>
    <t>5/28(日)</t>
  </si>
  <si>
    <t>０－２</t>
  </si>
  <si>
    <t>０－７</t>
  </si>
  <si>
    <r>
      <t xml:space="preserve">(TRM)
</t>
    </r>
    <r>
      <rPr>
        <sz val="10"/>
        <color indexed="8"/>
        <rFont val="ＭＳ ゴシック"/>
        <family val="3"/>
      </rPr>
      <t>1－1</t>
    </r>
  </si>
  <si>
    <t>１－１
PK3-1</t>
  </si>
  <si>
    <t>４－０</t>
  </si>
  <si>
    <t>０－５</t>
  </si>
  <si>
    <t>3-1</t>
  </si>
  <si>
    <t>1-3</t>
  </si>
  <si>
    <t>０－３</t>
  </si>
  <si>
    <r>
      <t xml:space="preserve">(TRM)
</t>
    </r>
    <r>
      <rPr>
        <sz val="10"/>
        <color indexed="8"/>
        <rFont val="ＭＳ ゴシック"/>
        <family val="3"/>
      </rPr>
      <t>１－０</t>
    </r>
  </si>
  <si>
    <r>
      <t xml:space="preserve">(TRM)
</t>
    </r>
    <r>
      <rPr>
        <sz val="10"/>
        <color indexed="8"/>
        <rFont val="ＭＳ ゴシック"/>
        <family val="3"/>
      </rPr>
      <t>０－０</t>
    </r>
  </si>
  <si>
    <r>
      <t xml:space="preserve">(TRM)
</t>
    </r>
    <r>
      <rPr>
        <sz val="10"/>
        <color indexed="8"/>
        <rFont val="ＭＳ ゴシック"/>
        <family val="3"/>
      </rPr>
      <t>２－０</t>
    </r>
  </si>
  <si>
    <t>１－３</t>
  </si>
  <si>
    <t>１</t>
  </si>
  <si>
    <t>０－１</t>
  </si>
  <si>
    <r>
      <t>２０２３年６月１０日(土)　　</t>
    </r>
    <r>
      <rPr>
        <b/>
        <sz val="11"/>
        <color indexed="10"/>
        <rFont val="ＭＳ ゴシック"/>
        <family val="3"/>
      </rPr>
      <t xml:space="preserve"> ※募集</t>
    </r>
    <r>
      <rPr>
        <sz val="11"/>
        <rFont val="ＭＳ ゴシック"/>
        <family val="3"/>
      </rPr>
      <t xml:space="preserve">
ふれあいの丘公園</t>
    </r>
  </si>
  <si>
    <t>6/10(土)</t>
  </si>
  <si>
    <t>第２節</t>
  </si>
  <si>
    <t>ＢＲＯＥＲ</t>
  </si>
  <si>
    <t>BROER</t>
  </si>
  <si>
    <t>粕　屋</t>
  </si>
  <si>
    <r>
      <t xml:space="preserve">(TRM)
</t>
    </r>
    <r>
      <rPr>
        <sz val="10"/>
        <color indexed="8"/>
        <rFont val="ＭＳ ゴシック"/>
        <family val="3"/>
      </rPr>
      <t>－</t>
    </r>
  </si>
  <si>
    <t>②１０：１０</t>
  </si>
  <si>
    <t>③１０：５０</t>
  </si>
  <si>
    <t>休憩(２５分)</t>
  </si>
  <si>
    <t>(ＴＲＭ可)</t>
  </si>
  <si>
    <t>④１１：５０</t>
  </si>
  <si>
    <r>
      <t xml:space="preserve">(TRM)
</t>
    </r>
    <r>
      <rPr>
        <sz val="9"/>
        <color indexed="8"/>
        <rFont val="ＭＳ ゴシック"/>
        <family val="3"/>
      </rPr>
      <t>－</t>
    </r>
  </si>
  <si>
    <t>⑥１３：１０</t>
  </si>
  <si>
    <t>⑦１４：００</t>
  </si>
  <si>
    <t>ＡＭＥＩＸＡ</t>
  </si>
  <si>
    <r>
      <t>大変申し訳ありませんが参加費</t>
    </r>
    <r>
      <rPr>
        <u val="single"/>
        <sz val="11"/>
        <rFont val="ＭＳ ゴシック"/>
        <family val="3"/>
      </rPr>
      <t>１日１,０００円</t>
    </r>
    <r>
      <rPr>
        <sz val="11"/>
        <rFont val="ＭＳ ゴシック"/>
        <family val="3"/>
      </rPr>
      <t>とさせてください。</t>
    </r>
  </si>
  <si>
    <t>・内訳：６００円はグラウンド使用料、石灰代、４００円は賞品代とします。</t>
  </si>
  <si>
    <r>
      <t xml:space="preserve">第３節　 </t>
    </r>
    <r>
      <rPr>
        <b/>
        <sz val="11"/>
        <color indexed="10"/>
        <rFont val="ＭＳ ゴシック"/>
        <family val="3"/>
      </rPr>
      <t>※周知</t>
    </r>
  </si>
  <si>
    <t>３節：５月２８日(日)　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</si>
</sst>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.0;[Red]\-#,##0.0"/>
    <numFmt numFmtId="184" formatCode="#,##0.000;[Red]\-#,##0.000"/>
    <numFmt numFmtId="185" formatCode="#,##0.0000;[Red]\-#,##0.0000"/>
    <numFmt numFmtId="186" formatCode="0;&quot;▲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0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b/>
      <sz val="9"/>
      <color indexed="8"/>
      <name val="ＭＳ ゴシック"/>
      <family val="3"/>
    </font>
    <font>
      <sz val="14"/>
      <name val="ＭＳ Ｐゴシック"/>
      <family val="3"/>
    </font>
    <font>
      <sz val="8.5"/>
      <name val="ＭＳ ゴシック"/>
      <family val="3"/>
    </font>
    <font>
      <sz val="10"/>
      <color indexed="8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9"/>
      <name val="ＭＳ ゴシック"/>
      <family val="3"/>
    </font>
    <font>
      <b/>
      <sz val="16"/>
      <color indexed="9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b/>
      <sz val="16"/>
      <name val="Calibri"/>
      <family val="3"/>
    </font>
    <font>
      <sz val="14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6"/>
      <color theme="0"/>
      <name val="ＭＳ ゴシック"/>
      <family val="3"/>
    </font>
    <font>
      <b/>
      <sz val="16"/>
      <color theme="0"/>
      <name val="Calibri"/>
      <family val="3"/>
    </font>
    <font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>
        <color rgb="FFFF0000"/>
      </left>
      <right/>
      <top style="thin"/>
      <bottom/>
    </border>
    <border>
      <left/>
      <right/>
      <top style="thin"/>
      <bottom style="thin"/>
    </border>
    <border>
      <left/>
      <right style="medium">
        <color rgb="FFFF0000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medium"/>
      <right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/>
      <top/>
      <bottom/>
    </border>
    <border>
      <left/>
      <right style="thick"/>
      <top style="medium"/>
      <bottom/>
    </border>
    <border>
      <left style="thick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FF0000"/>
      </left>
      <right/>
      <top style="thin"/>
      <bottom style="thin"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/>
      <top/>
      <bottom style="thin"/>
    </border>
    <border>
      <left style="medium">
        <color rgb="FFFF0000"/>
      </left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49" fontId="79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20" fontId="78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83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49" fontId="8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6" fillId="0" borderId="21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86" fillId="0" borderId="22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49" fontId="78" fillId="0" borderId="15" xfId="0" applyNumberFormat="1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88" fillId="0" borderId="2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88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8" fillId="0" borderId="29" xfId="0" applyNumberFormat="1" applyFont="1" applyBorder="1" applyAlignment="1">
      <alignment horizontal="center" vertical="center"/>
    </xf>
    <xf numFmtId="49" fontId="88" fillId="0" borderId="30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8" fillId="0" borderId="30" xfId="0" applyNumberFormat="1" applyFont="1" applyBorder="1" applyAlignment="1">
      <alignment horizontal="center" vertical="center"/>
    </xf>
    <xf numFmtId="49" fontId="88" fillId="0" borderId="29" xfId="0" applyNumberFormat="1" applyFont="1" applyBorder="1" applyAlignment="1">
      <alignment horizontal="left" vertical="center"/>
    </xf>
    <xf numFmtId="49" fontId="88" fillId="0" borderId="3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/>
    </xf>
    <xf numFmtId="0" fontId="78" fillId="33" borderId="30" xfId="0" applyFont="1" applyFill="1" applyBorder="1" applyAlignment="1">
      <alignment horizontal="center" vertical="center"/>
    </xf>
    <xf numFmtId="49" fontId="78" fillId="33" borderId="15" xfId="0" applyNumberFormat="1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wrapText="1" shrinkToFi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6" fillId="0" borderId="48" xfId="0" applyFont="1" applyBorder="1" applyAlignment="1">
      <alignment horizontal="center" vertical="center"/>
    </xf>
    <xf numFmtId="186" fontId="89" fillId="0" borderId="29" xfId="0" applyNumberFormat="1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186" fontId="89" fillId="0" borderId="28" xfId="0" applyNumberFormat="1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186" fontId="89" fillId="0" borderId="18" xfId="0" applyNumberFormat="1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/>
    </xf>
    <xf numFmtId="186" fontId="89" fillId="0" borderId="19" xfId="0" applyNumberFormat="1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90" fillId="0" borderId="50" xfId="0" applyFont="1" applyBorder="1" applyAlignment="1">
      <alignment horizontal="center" vertical="center"/>
    </xf>
    <xf numFmtId="186" fontId="89" fillId="0" borderId="51" xfId="0" applyNumberFormat="1" applyFont="1" applyBorder="1" applyAlignment="1">
      <alignment horizontal="center" vertical="center" wrapText="1"/>
    </xf>
    <xf numFmtId="186" fontId="89" fillId="0" borderId="52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186" fontId="89" fillId="0" borderId="11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91" fillId="0" borderId="60" xfId="0" applyFont="1" applyBorder="1" applyAlignment="1">
      <alignment horizontal="center" vertical="center"/>
    </xf>
    <xf numFmtId="49" fontId="78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78" fillId="0" borderId="5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86" fontId="80" fillId="0" borderId="31" xfId="0" applyNumberFormat="1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186" fontId="80" fillId="0" borderId="19" xfId="0" applyNumberFormat="1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91" fillId="0" borderId="6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91" fillId="0" borderId="50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186" fontId="89" fillId="0" borderId="36" xfId="0" applyNumberFormat="1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/>
    </xf>
    <xf numFmtId="186" fontId="89" fillId="0" borderId="35" xfId="0" applyNumberFormat="1" applyFont="1" applyBorder="1" applyAlignment="1">
      <alignment horizontal="center" vertical="center" wrapText="1"/>
    </xf>
    <xf numFmtId="0" fontId="90" fillId="0" borderId="62" xfId="0" applyFont="1" applyBorder="1" applyAlignment="1">
      <alignment horizontal="center" vertical="center"/>
    </xf>
    <xf numFmtId="186" fontId="89" fillId="0" borderId="63" xfId="0" applyNumberFormat="1" applyFont="1" applyBorder="1" applyAlignment="1">
      <alignment horizontal="center" vertical="center" wrapText="1"/>
    </xf>
    <xf numFmtId="186" fontId="89" fillId="0" borderId="51" xfId="0" applyNumberFormat="1" applyFont="1" applyBorder="1" applyAlignment="1">
      <alignment horizontal="center" vertical="center"/>
    </xf>
    <xf numFmtId="186" fontId="89" fillId="0" borderId="63" xfId="0" applyNumberFormat="1" applyFont="1" applyBorder="1" applyAlignment="1">
      <alignment horizontal="center" vertical="center"/>
    </xf>
    <xf numFmtId="186" fontId="89" fillId="0" borderId="18" xfId="0" applyNumberFormat="1" applyFont="1" applyBorder="1" applyAlignment="1">
      <alignment horizontal="center" vertical="center"/>
    </xf>
    <xf numFmtId="186" fontId="89" fillId="0" borderId="35" xfId="0" applyNumberFormat="1" applyFont="1" applyBorder="1" applyAlignment="1">
      <alignment horizontal="center" vertical="center"/>
    </xf>
    <xf numFmtId="186" fontId="80" fillId="0" borderId="18" xfId="0" applyNumberFormat="1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186" fontId="80" fillId="0" borderId="35" xfId="0" applyNumberFormat="1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186" fontId="89" fillId="0" borderId="31" xfId="0" applyNumberFormat="1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186" fontId="89" fillId="0" borderId="19" xfId="0" applyNumberFormat="1" applyFont="1" applyBorder="1" applyAlignment="1">
      <alignment horizontal="center" vertical="center"/>
    </xf>
    <xf numFmtId="186" fontId="93" fillId="0" borderId="31" xfId="0" applyNumberFormat="1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186" fontId="93" fillId="0" borderId="19" xfId="0" applyNumberFormat="1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0" fontId="86" fillId="0" borderId="64" xfId="0" applyFont="1" applyBorder="1" applyAlignment="1">
      <alignment horizontal="center" vertical="center"/>
    </xf>
    <xf numFmtId="0" fontId="86" fillId="0" borderId="65" xfId="0" applyFont="1" applyBorder="1" applyAlignment="1">
      <alignment horizontal="center" vertical="center"/>
    </xf>
    <xf numFmtId="186" fontId="89" fillId="0" borderId="48" xfId="0" applyNumberFormat="1" applyFont="1" applyBorder="1" applyAlignment="1">
      <alignment horizontal="center" vertical="center" wrapText="1"/>
    </xf>
    <xf numFmtId="186" fontId="89" fillId="0" borderId="31" xfId="0" applyNumberFormat="1" applyFont="1" applyBorder="1" applyAlignment="1">
      <alignment horizontal="center" vertical="center" wrapText="1"/>
    </xf>
    <xf numFmtId="0" fontId="90" fillId="0" borderId="61" xfId="0" applyFont="1" applyBorder="1" applyAlignment="1">
      <alignment horizontal="center" vertical="center"/>
    </xf>
    <xf numFmtId="186" fontId="89" fillId="0" borderId="66" xfId="0" applyNumberFormat="1" applyFont="1" applyBorder="1" applyAlignment="1">
      <alignment horizontal="center" vertical="center" wrapText="1"/>
    </xf>
    <xf numFmtId="186" fontId="89" fillId="0" borderId="66" xfId="0" applyNumberFormat="1" applyFont="1" applyBorder="1" applyAlignment="1">
      <alignment horizontal="center" vertical="center"/>
    </xf>
    <xf numFmtId="186" fontId="89" fillId="0" borderId="52" xfId="0" applyNumberFormat="1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186" fontId="87" fillId="0" borderId="31" xfId="0" applyNumberFormat="1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186" fontId="87" fillId="0" borderId="19" xfId="0" applyNumberFormat="1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186" fontId="87" fillId="0" borderId="18" xfId="0" applyNumberFormat="1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49" fontId="80" fillId="0" borderId="18" xfId="0" applyNumberFormat="1" applyFont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/>
    </xf>
    <xf numFmtId="49" fontId="80" fillId="0" borderId="19" xfId="0" applyNumberFormat="1" applyFont="1" applyBorder="1" applyAlignment="1">
      <alignment horizontal="center" vertical="center"/>
    </xf>
    <xf numFmtId="49" fontId="92" fillId="0" borderId="27" xfId="0" applyNumberFormat="1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186" fontId="78" fillId="0" borderId="22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86" fontId="78" fillId="0" borderId="19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1" fillId="0" borderId="67" xfId="0" applyFont="1" applyBorder="1" applyAlignment="1">
      <alignment horizontal="center" vertical="center"/>
    </xf>
    <xf numFmtId="186" fontId="89" fillId="0" borderId="22" xfId="0" applyNumberFormat="1" applyFont="1" applyBorder="1" applyAlignment="1">
      <alignment horizontal="center" vertical="center" wrapText="1"/>
    </xf>
    <xf numFmtId="0" fontId="90" fillId="0" borderId="67" xfId="0" applyFont="1" applyBorder="1" applyAlignment="1">
      <alignment horizontal="center" vertical="center"/>
    </xf>
    <xf numFmtId="186" fontId="89" fillId="0" borderId="68" xfId="0" applyNumberFormat="1" applyFont="1" applyBorder="1" applyAlignment="1">
      <alignment horizontal="center" vertical="center" wrapText="1"/>
    </xf>
    <xf numFmtId="186" fontId="89" fillId="0" borderId="68" xfId="0" applyNumberFormat="1" applyFont="1" applyBorder="1" applyAlignment="1">
      <alignment horizontal="center" vertical="center"/>
    </xf>
    <xf numFmtId="0" fontId="89" fillId="0" borderId="22" xfId="0" applyNumberFormat="1" applyFont="1" applyBorder="1" applyAlignment="1">
      <alignment horizontal="center" vertical="center"/>
    </xf>
    <xf numFmtId="0" fontId="90" fillId="0" borderId="10" xfId="0" applyNumberFormat="1" applyFont="1" applyBorder="1" applyAlignment="1">
      <alignment horizontal="center" vertical="center"/>
    </xf>
    <xf numFmtId="0" fontId="89" fillId="0" borderId="19" xfId="0" applyNumberFormat="1" applyFont="1" applyBorder="1" applyAlignment="1">
      <alignment horizontal="center" vertical="center"/>
    </xf>
    <xf numFmtId="0" fontId="90" fillId="0" borderId="16" xfId="0" applyNumberFormat="1" applyFont="1" applyBorder="1" applyAlignment="1">
      <alignment horizontal="center" vertical="center"/>
    </xf>
    <xf numFmtId="49" fontId="88" fillId="0" borderId="69" xfId="0" applyNumberFormat="1" applyFont="1" applyBorder="1" applyAlignment="1">
      <alignment horizontal="center" vertical="center"/>
    </xf>
    <xf numFmtId="49" fontId="88" fillId="0" borderId="40" xfId="0" applyNumberFormat="1" applyFont="1" applyBorder="1" applyAlignment="1">
      <alignment horizontal="center" vertical="center"/>
    </xf>
    <xf numFmtId="49" fontId="88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8" fillId="0" borderId="40" xfId="0" applyNumberFormat="1" applyFont="1" applyFill="1" applyBorder="1" applyAlignment="1">
      <alignment horizontal="center" vertical="center"/>
    </xf>
    <xf numFmtId="49" fontId="93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 shrinkToFit="1"/>
    </xf>
    <xf numFmtId="49" fontId="5" fillId="0" borderId="40" xfId="0" applyNumberFormat="1" applyFont="1" applyFill="1" applyBorder="1" applyAlignment="1">
      <alignment horizontal="right" vertical="center" shrinkToFit="1"/>
    </xf>
    <xf numFmtId="49" fontId="5" fillId="0" borderId="40" xfId="0" applyNumberFormat="1" applyFont="1" applyFill="1" applyBorder="1" applyAlignment="1">
      <alignment horizontal="left" vertical="center"/>
    </xf>
    <xf numFmtId="49" fontId="5" fillId="0" borderId="73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left" vertical="center" shrinkToFit="1"/>
    </xf>
    <xf numFmtId="49" fontId="4" fillId="0" borderId="74" xfId="0" applyNumberFormat="1" applyFont="1" applyFill="1" applyBorder="1" applyAlignment="1">
      <alignment horizontal="center" vertical="center"/>
    </xf>
    <xf numFmtId="49" fontId="88" fillId="0" borderId="75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7" fillId="0" borderId="40" xfId="0" applyNumberFormat="1" applyFont="1" applyFill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left" vertical="center"/>
    </xf>
    <xf numFmtId="49" fontId="5" fillId="0" borderId="73" xfId="0" applyNumberFormat="1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93" fillId="0" borderId="27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6" fillId="0" borderId="4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7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 wrapText="1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center" vertical="center"/>
    </xf>
    <xf numFmtId="0" fontId="94" fillId="0" borderId="73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4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11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88" fillId="0" borderId="8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4" fillId="0" borderId="41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49" fontId="93" fillId="0" borderId="88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8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 shrinkToFi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49" fontId="14" fillId="0" borderId="20" xfId="0" applyNumberFormat="1" applyFont="1" applyFill="1" applyBorder="1" applyAlignment="1">
      <alignment horizontal="right" vertical="center"/>
    </xf>
    <xf numFmtId="49" fontId="14" fillId="0" borderId="40" xfId="0" applyNumberFormat="1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horizontal="center" vertical="center" wrapText="1" shrinkToFit="1"/>
    </xf>
    <xf numFmtId="49" fontId="88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88" fillId="0" borderId="89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49" fontId="14" fillId="0" borderId="91" xfId="0" applyNumberFormat="1" applyFont="1" applyFill="1" applyBorder="1" applyAlignment="1">
      <alignment horizontal="right" vertical="center"/>
    </xf>
    <xf numFmtId="49" fontId="14" fillId="0" borderId="90" xfId="0" applyNumberFormat="1" applyFont="1" applyFill="1" applyBorder="1" applyAlignment="1">
      <alignment horizontal="right" vertical="center"/>
    </xf>
    <xf numFmtId="0" fontId="88" fillId="0" borderId="90" xfId="0" applyFont="1" applyBorder="1" applyAlignment="1">
      <alignment horizontal="center" vertical="center" wrapText="1" shrinkToFit="1"/>
    </xf>
    <xf numFmtId="49" fontId="5" fillId="0" borderId="90" xfId="0" applyNumberFormat="1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right" vertical="center"/>
    </xf>
    <xf numFmtId="49" fontId="5" fillId="0" borderId="90" xfId="0" applyNumberFormat="1" applyFont="1" applyFill="1" applyBorder="1" applyAlignment="1">
      <alignment horizontal="right" vertical="center"/>
    </xf>
    <xf numFmtId="49" fontId="5" fillId="0" borderId="92" xfId="0" applyNumberFormat="1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 shrinkToFit="1"/>
    </xf>
    <xf numFmtId="49" fontId="8" fillId="0" borderId="71" xfId="0" applyNumberFormat="1" applyFont="1" applyFill="1" applyBorder="1" applyAlignment="1">
      <alignment horizontal="center" vertical="center" shrinkToFit="1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186" fontId="87" fillId="0" borderId="22" xfId="0" applyNumberFormat="1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86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86" fillId="0" borderId="68" xfId="0" applyFont="1" applyBorder="1" applyAlignment="1">
      <alignment horizontal="center" vertical="center"/>
    </xf>
    <xf numFmtId="49" fontId="85" fillId="0" borderId="0" xfId="0" applyNumberFormat="1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97" fillId="0" borderId="68" xfId="0" applyFont="1" applyBorder="1" applyAlignment="1">
      <alignment horizontal="center" vertical="center"/>
    </xf>
    <xf numFmtId="0" fontId="98" fillId="0" borderId="67" xfId="0" applyFont="1" applyBorder="1" applyAlignment="1">
      <alignment horizontal="center" vertical="center"/>
    </xf>
    <xf numFmtId="0" fontId="97" fillId="0" borderId="52" xfId="0" applyFont="1" applyBorder="1" applyAlignment="1">
      <alignment horizontal="center" vertical="center"/>
    </xf>
    <xf numFmtId="0" fontId="98" fillId="0" borderId="50" xfId="0" applyFont="1" applyBorder="1" applyAlignment="1">
      <alignment horizontal="center" vertical="center"/>
    </xf>
    <xf numFmtId="49" fontId="99" fillId="0" borderId="0" xfId="0" applyNumberFormat="1" applyFont="1" applyAlignment="1">
      <alignment horizontal="left" vertical="center" wrapText="1"/>
    </xf>
    <xf numFmtId="0" fontId="99" fillId="0" borderId="0" xfId="0" applyFont="1" applyAlignment="1">
      <alignment horizontal="left" vertical="center"/>
    </xf>
    <xf numFmtId="0" fontId="97" fillId="0" borderId="51" xfId="0" applyFont="1" applyBorder="1" applyAlignment="1">
      <alignment horizontal="center" vertical="center"/>
    </xf>
    <xf numFmtId="0" fontId="98" fillId="0" borderId="49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97" fillId="0" borderId="66" xfId="0" applyFont="1" applyBorder="1" applyAlignment="1">
      <alignment horizontal="center" vertical="center"/>
    </xf>
    <xf numFmtId="0" fontId="98" fillId="0" borderId="61" xfId="0" applyFont="1" applyBorder="1" applyAlignment="1">
      <alignment horizontal="center" vertical="center"/>
    </xf>
    <xf numFmtId="49" fontId="100" fillId="0" borderId="0" xfId="0" applyNumberFormat="1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49" fontId="83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0" fontId="92" fillId="0" borderId="49" xfId="0" applyFont="1" applyBorder="1" applyAlignment="1">
      <alignment horizontal="center" vertical="center"/>
    </xf>
    <xf numFmtId="0" fontId="92" fillId="0" borderId="62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49" fontId="85" fillId="0" borderId="0" xfId="0" applyNumberFormat="1" applyFont="1" applyAlignment="1">
      <alignment horizontal="left" vertical="center"/>
    </xf>
    <xf numFmtId="0" fontId="100" fillId="0" borderId="0" xfId="0" applyFont="1" applyAlignment="1">
      <alignment horizontal="center" vertical="center"/>
    </xf>
    <xf numFmtId="0" fontId="79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0</xdr:colOff>
      <xdr:row>3</xdr:row>
      <xdr:rowOff>123825</xdr:rowOff>
    </xdr:from>
    <xdr:to>
      <xdr:col>62</xdr:col>
      <xdr:colOff>209550</xdr:colOff>
      <xdr:row>4</xdr:row>
      <xdr:rowOff>66675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2383750" y="1038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9525</xdr:colOff>
      <xdr:row>5</xdr:row>
      <xdr:rowOff>209550</xdr:rowOff>
    </xdr:from>
    <xdr:to>
      <xdr:col>65</xdr:col>
      <xdr:colOff>219075</xdr:colOff>
      <xdr:row>6</xdr:row>
      <xdr:rowOff>95250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3164800" y="1676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247650</xdr:colOff>
      <xdr:row>7</xdr:row>
      <xdr:rowOff>238125</xdr:rowOff>
    </xdr:from>
    <xdr:to>
      <xdr:col>68</xdr:col>
      <xdr:colOff>180975</xdr:colOff>
      <xdr:row>8</xdr:row>
      <xdr:rowOff>123825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3917275" y="23717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238125</xdr:colOff>
      <xdr:row>9</xdr:row>
      <xdr:rowOff>180975</xdr:rowOff>
    </xdr:from>
    <xdr:to>
      <xdr:col>71</xdr:col>
      <xdr:colOff>200025</xdr:colOff>
      <xdr:row>10</xdr:row>
      <xdr:rowOff>66675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4679275" y="29813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0</xdr:colOff>
      <xdr:row>11</xdr:row>
      <xdr:rowOff>219075</xdr:rowOff>
    </xdr:from>
    <xdr:to>
      <xdr:col>74</xdr:col>
      <xdr:colOff>209550</xdr:colOff>
      <xdr:row>12</xdr:row>
      <xdr:rowOff>104775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5469850" y="3686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219075</xdr:colOff>
      <xdr:row>13</xdr:row>
      <xdr:rowOff>161925</xdr:rowOff>
    </xdr:from>
    <xdr:to>
      <xdr:col>77</xdr:col>
      <xdr:colOff>180975</xdr:colOff>
      <xdr:row>14</xdr:row>
      <xdr:rowOff>47625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6203275" y="4295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15</xdr:row>
      <xdr:rowOff>171450</xdr:rowOff>
    </xdr:from>
    <xdr:to>
      <xdr:col>80</xdr:col>
      <xdr:colOff>209550</xdr:colOff>
      <xdr:row>16</xdr:row>
      <xdr:rowOff>57150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012900" y="4972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0</xdr:colOff>
      <xdr:row>17</xdr:row>
      <xdr:rowOff>200025</xdr:rowOff>
    </xdr:from>
    <xdr:to>
      <xdr:col>83</xdr:col>
      <xdr:colOff>209550</xdr:colOff>
      <xdr:row>18</xdr:row>
      <xdr:rowOff>85725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784425" y="5667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0</xdr:colOff>
      <xdr:row>19</xdr:row>
      <xdr:rowOff>247650</xdr:rowOff>
    </xdr:from>
    <xdr:to>
      <xdr:col>86</xdr:col>
      <xdr:colOff>209550</xdr:colOff>
      <xdr:row>20</xdr:row>
      <xdr:rowOff>133350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8555950" y="63817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9525</xdr:colOff>
      <xdr:row>21</xdr:row>
      <xdr:rowOff>257175</xdr:rowOff>
    </xdr:from>
    <xdr:to>
      <xdr:col>89</xdr:col>
      <xdr:colOff>219075</xdr:colOff>
      <xdr:row>22</xdr:row>
      <xdr:rowOff>142875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9337000" y="705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276225</xdr:colOff>
      <xdr:row>1</xdr:row>
      <xdr:rowOff>161925</xdr:rowOff>
    </xdr:from>
    <xdr:to>
      <xdr:col>60</xdr:col>
      <xdr:colOff>485775</xdr:colOff>
      <xdr:row>2</xdr:row>
      <xdr:rowOff>38100</xdr:rowOff>
    </xdr:to>
    <xdr:pic>
      <xdr:nvPicPr>
        <xdr:cNvPr id="1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1564600" y="46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123825</xdr:rowOff>
    </xdr:from>
    <xdr:to>
      <xdr:col>3</xdr:col>
      <xdr:colOff>209550</xdr:colOff>
      <xdr:row>4</xdr:row>
      <xdr:rowOff>85725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11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228600</xdr:colOff>
      <xdr:row>6</xdr:row>
      <xdr:rowOff>76200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019300" y="1657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9</xdr:col>
      <xdr:colOff>171450</xdr:colOff>
      <xdr:row>8</xdr:row>
      <xdr:rowOff>85725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33675" y="2181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171450</xdr:rowOff>
    </xdr:from>
    <xdr:to>
      <xdr:col>12</xdr:col>
      <xdr:colOff>228600</xdr:colOff>
      <xdr:row>10</xdr:row>
      <xdr:rowOff>133350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62350" y="2743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161925</xdr:rowOff>
    </xdr:from>
    <xdr:to>
      <xdr:col>15</xdr:col>
      <xdr:colOff>209550</xdr:colOff>
      <xdr:row>12</xdr:row>
      <xdr:rowOff>123825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314825" y="324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161925</xdr:rowOff>
    </xdr:from>
    <xdr:to>
      <xdr:col>18</xdr:col>
      <xdr:colOff>228600</xdr:colOff>
      <xdr:row>14</xdr:row>
      <xdr:rowOff>123825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105400" y="37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171450</xdr:rowOff>
    </xdr:from>
    <xdr:to>
      <xdr:col>21</xdr:col>
      <xdr:colOff>209550</xdr:colOff>
      <xdr:row>16</xdr:row>
      <xdr:rowOff>133350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57875" y="4286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200025</xdr:rowOff>
    </xdr:from>
    <xdr:to>
      <xdr:col>24</xdr:col>
      <xdr:colOff>209550</xdr:colOff>
      <xdr:row>18</xdr:row>
      <xdr:rowOff>161925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29400" y="4829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180975</xdr:rowOff>
    </xdr:from>
    <xdr:to>
      <xdr:col>27</xdr:col>
      <xdr:colOff>209550</xdr:colOff>
      <xdr:row>20</xdr:row>
      <xdr:rowOff>142875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00925" y="532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21</xdr:row>
      <xdr:rowOff>171450</xdr:rowOff>
    </xdr:from>
    <xdr:to>
      <xdr:col>30</xdr:col>
      <xdr:colOff>228600</xdr:colOff>
      <xdr:row>22</xdr:row>
      <xdr:rowOff>133350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191500" y="582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419100</xdr:colOff>
      <xdr:row>0</xdr:row>
      <xdr:rowOff>47625</xdr:rowOff>
    </xdr:from>
    <xdr:to>
      <xdr:col>21</xdr:col>
      <xdr:colOff>285750</xdr:colOff>
      <xdr:row>4</xdr:row>
      <xdr:rowOff>123825</xdr:rowOff>
    </xdr:to>
    <xdr:pic>
      <xdr:nvPicPr>
        <xdr:cNvPr id="1" name="Picture 373" descr="SHINGU F,C　Ｔシャツ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266700</xdr:colOff>
      <xdr:row>37</xdr:row>
      <xdr:rowOff>76200</xdr:rowOff>
    </xdr:from>
    <xdr:to>
      <xdr:col>39</xdr:col>
      <xdr:colOff>161925</xdr:colOff>
      <xdr:row>38</xdr:row>
      <xdr:rowOff>142875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1010900" y="862012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桂　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DC24"/>
  <sheetViews>
    <sheetView showGridLines="0" tabSelected="1" view="pageBreakPreview" zoomScale="98" zoomScaleNormal="89" zoomScaleSheetLayoutView="98" zoomScalePageLayoutView="0" workbookViewId="0" topLeftCell="O1">
      <selection activeCell="AU2" sqref="AU2"/>
    </sheetView>
  </sheetViews>
  <sheetFormatPr defaultColWidth="3.625" defaultRowHeight="13.5"/>
  <cols>
    <col min="1" max="1" width="1.625" style="2" customWidth="1"/>
    <col min="2" max="2" width="3.625" style="6" customWidth="1"/>
    <col min="3" max="6" width="3.625" style="2" customWidth="1"/>
    <col min="7" max="8" width="3.375" style="2" customWidth="1"/>
    <col min="9" max="12" width="3.625" style="2" customWidth="1"/>
    <col min="13" max="14" width="2.625" style="2" customWidth="1"/>
    <col min="15" max="21" width="3.625" style="2" customWidth="1"/>
    <col min="22" max="23" width="3.00390625" style="2" customWidth="1"/>
    <col min="24" max="27" width="3.625" style="2" customWidth="1"/>
    <col min="28" max="29" width="3.25390625" style="2" customWidth="1"/>
    <col min="30" max="36" width="3.625" style="2" customWidth="1"/>
    <col min="37" max="38" width="2.625" style="2" customWidth="1"/>
    <col min="39" max="42" width="3.625" style="2" customWidth="1"/>
    <col min="43" max="43" width="2.75390625" style="4" customWidth="1"/>
    <col min="44" max="44" width="2.625" style="5" customWidth="1"/>
    <col min="45" max="47" width="3.625" style="2" customWidth="1"/>
    <col min="48" max="48" width="4.00390625" style="18" customWidth="1"/>
    <col min="49" max="49" width="11.75390625" style="19" customWidth="1"/>
    <col min="50" max="59" width="10.00390625" style="18" customWidth="1"/>
    <col min="60" max="60" width="3.625" style="2" customWidth="1"/>
    <col min="61" max="61" width="11.00390625" style="6" customWidth="1"/>
    <col min="62" max="91" width="3.375" style="2" customWidth="1"/>
    <col min="92" max="107" width="2.75390625" style="2" customWidth="1"/>
    <col min="108" max="16384" width="3.625" style="2" customWidth="1"/>
  </cols>
  <sheetData>
    <row r="1" spans="2:104" ht="24" customHeight="1" thickBot="1">
      <c r="B1" s="3" t="s">
        <v>33</v>
      </c>
      <c r="J1" s="9" t="s">
        <v>83</v>
      </c>
      <c r="Y1" s="9" t="s">
        <v>39</v>
      </c>
      <c r="AX1" s="20" t="s">
        <v>58</v>
      </c>
      <c r="BI1" s="3" t="s">
        <v>33</v>
      </c>
      <c r="BO1" s="68" t="s">
        <v>85</v>
      </c>
      <c r="CP1" s="9" t="s">
        <v>39</v>
      </c>
      <c r="CQ1" s="9"/>
      <c r="CR1" s="9"/>
      <c r="CS1" s="9"/>
      <c r="CT1" s="9"/>
      <c r="CU1" s="9"/>
      <c r="CV1" s="9"/>
      <c r="CW1" s="9"/>
      <c r="CX1" s="9"/>
      <c r="CY1" s="9"/>
      <c r="CZ1" s="9"/>
    </row>
    <row r="2" spans="2:107" ht="26.25" customHeight="1">
      <c r="B2" s="336" t="s">
        <v>34</v>
      </c>
      <c r="C2" s="337"/>
      <c r="D2" s="338"/>
      <c r="E2" s="370" t="s">
        <v>35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64" t="s">
        <v>34</v>
      </c>
      <c r="R2" s="365"/>
      <c r="S2" s="366"/>
      <c r="T2" s="340" t="s">
        <v>172</v>
      </c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51" t="s">
        <v>34</v>
      </c>
      <c r="AG2" s="352"/>
      <c r="AH2" s="353"/>
      <c r="AI2" s="346" t="s">
        <v>188</v>
      </c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8"/>
      <c r="AU2" s="3"/>
      <c r="AV2" s="30"/>
      <c r="AW2" s="27"/>
      <c r="AX2" s="23" t="s">
        <v>91</v>
      </c>
      <c r="AY2" s="24" t="s">
        <v>92</v>
      </c>
      <c r="AZ2" s="23" t="s">
        <v>154</v>
      </c>
      <c r="BA2" s="23" t="s">
        <v>171</v>
      </c>
      <c r="BB2" s="23"/>
      <c r="BC2" s="23"/>
      <c r="BD2" s="23"/>
      <c r="BE2" s="24"/>
      <c r="BF2" s="24"/>
      <c r="BG2" s="24"/>
      <c r="BI2" s="209"/>
      <c r="BJ2" s="211" t="str">
        <f>BI4</f>
        <v>ひびき</v>
      </c>
      <c r="BK2" s="212"/>
      <c r="BL2" s="212"/>
      <c r="BM2" s="215" t="str">
        <f>BI6</f>
        <v>中　井</v>
      </c>
      <c r="BN2" s="212"/>
      <c r="BO2" s="212"/>
      <c r="BP2" s="215" t="str">
        <f>BI8</f>
        <v>小倉南</v>
      </c>
      <c r="BQ2" s="212"/>
      <c r="BR2" s="212"/>
      <c r="BS2" s="215" t="str">
        <f>$BI$10</f>
        <v>Ｐ大川</v>
      </c>
      <c r="BT2" s="212"/>
      <c r="BU2" s="212"/>
      <c r="BV2" s="215" t="str">
        <f>$BI$12</f>
        <v>BROER
(ブルール)</v>
      </c>
      <c r="BW2" s="212"/>
      <c r="BX2" s="212"/>
      <c r="BY2" s="184" t="str">
        <f>$BI$14</f>
        <v>油　山</v>
      </c>
      <c r="BZ2" s="185"/>
      <c r="CA2" s="186"/>
      <c r="CB2" s="184" t="str">
        <f>$BI$16</f>
        <v>ＭＡＲＳ</v>
      </c>
      <c r="CC2" s="185"/>
      <c r="CD2" s="186"/>
      <c r="CE2" s="190" t="str">
        <f>$BI$18</f>
        <v>AMEIXA</v>
      </c>
      <c r="CF2" s="191"/>
      <c r="CG2" s="192"/>
      <c r="CH2" s="184" t="str">
        <f>$BI20</f>
        <v>舞の里</v>
      </c>
      <c r="CI2" s="185"/>
      <c r="CJ2" s="186"/>
      <c r="CK2" s="184" t="str">
        <f>$BI22</f>
        <v>新　宮</v>
      </c>
      <c r="CL2" s="185"/>
      <c r="CM2" s="185"/>
      <c r="CN2" s="200" t="s">
        <v>40</v>
      </c>
      <c r="CO2" s="182"/>
      <c r="CP2" s="153" t="s">
        <v>41</v>
      </c>
      <c r="CQ2" s="182"/>
      <c r="CR2" s="153" t="s">
        <v>42</v>
      </c>
      <c r="CS2" s="154"/>
      <c r="CT2" s="157" t="s">
        <v>43</v>
      </c>
      <c r="CU2" s="158"/>
      <c r="CV2" s="181" t="s">
        <v>44</v>
      </c>
      <c r="CW2" s="182"/>
      <c r="CX2" s="153" t="s">
        <v>45</v>
      </c>
      <c r="CY2" s="182"/>
      <c r="CZ2" s="153" t="s">
        <v>46</v>
      </c>
      <c r="DA2" s="154"/>
      <c r="DB2" s="202" t="s">
        <v>47</v>
      </c>
      <c r="DC2" s="203"/>
    </row>
    <row r="3" spans="2:107" ht="21.75" customHeight="1" thickBot="1">
      <c r="B3" s="339"/>
      <c r="C3" s="323"/>
      <c r="D3" s="324"/>
      <c r="E3" s="374" t="s">
        <v>106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67"/>
      <c r="R3" s="368"/>
      <c r="S3" s="369"/>
      <c r="T3" s="175" t="s">
        <v>107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354"/>
      <c r="AG3" s="323"/>
      <c r="AH3" s="324"/>
      <c r="AI3" s="175" t="s">
        <v>153</v>
      </c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7"/>
      <c r="AU3" s="3"/>
      <c r="AV3" s="31"/>
      <c r="AW3" s="28"/>
      <c r="AX3" s="25" t="s">
        <v>59</v>
      </c>
      <c r="AY3" s="25" t="s">
        <v>59</v>
      </c>
      <c r="AZ3" s="25" t="s">
        <v>59</v>
      </c>
      <c r="BA3" s="25" t="s">
        <v>59</v>
      </c>
      <c r="BB3" s="25" t="s">
        <v>59</v>
      </c>
      <c r="BC3" s="25" t="s">
        <v>59</v>
      </c>
      <c r="BD3" s="25" t="s">
        <v>59</v>
      </c>
      <c r="BE3" s="26"/>
      <c r="BF3" s="26"/>
      <c r="BG3" s="26"/>
      <c r="BI3" s="210"/>
      <c r="BJ3" s="213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187"/>
      <c r="BZ3" s="188"/>
      <c r="CA3" s="189"/>
      <c r="CB3" s="187"/>
      <c r="CC3" s="188"/>
      <c r="CD3" s="189"/>
      <c r="CE3" s="193"/>
      <c r="CF3" s="194"/>
      <c r="CG3" s="195"/>
      <c r="CH3" s="187"/>
      <c r="CI3" s="188"/>
      <c r="CJ3" s="189"/>
      <c r="CK3" s="187"/>
      <c r="CL3" s="188"/>
      <c r="CM3" s="188"/>
      <c r="CN3" s="201"/>
      <c r="CO3" s="155"/>
      <c r="CP3" s="155"/>
      <c r="CQ3" s="155"/>
      <c r="CR3" s="155"/>
      <c r="CS3" s="156"/>
      <c r="CT3" s="159"/>
      <c r="CU3" s="160"/>
      <c r="CV3" s="183"/>
      <c r="CW3" s="155"/>
      <c r="CX3" s="155"/>
      <c r="CY3" s="155"/>
      <c r="CZ3" s="155"/>
      <c r="DA3" s="156"/>
      <c r="DB3" s="201"/>
      <c r="DC3" s="204"/>
    </row>
    <row r="4" spans="2:107" s="6" customFormat="1" ht="21.75" customHeight="1">
      <c r="B4" s="339"/>
      <c r="C4" s="323"/>
      <c r="D4" s="324"/>
      <c r="E4" s="376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67"/>
      <c r="R4" s="368"/>
      <c r="S4" s="369"/>
      <c r="T4" s="178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354"/>
      <c r="AG4" s="323"/>
      <c r="AH4" s="324"/>
      <c r="AI4" s="178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80"/>
      <c r="AU4" s="3"/>
      <c r="AV4" s="32" t="s">
        <v>61</v>
      </c>
      <c r="AW4" s="29" t="s">
        <v>48</v>
      </c>
      <c r="AX4" s="21" t="s">
        <v>84</v>
      </c>
      <c r="AY4" s="21" t="s">
        <v>84</v>
      </c>
      <c r="AZ4" s="21" t="s">
        <v>60</v>
      </c>
      <c r="BA4" s="21"/>
      <c r="BB4" s="21"/>
      <c r="BC4" s="21"/>
      <c r="BD4" s="22"/>
      <c r="BE4" s="22"/>
      <c r="BF4" s="22"/>
      <c r="BG4" s="22"/>
      <c r="BI4" s="196" t="s">
        <v>38</v>
      </c>
      <c r="BJ4" s="60"/>
      <c r="BK4" s="56"/>
      <c r="BL4" s="61"/>
      <c r="BM4" s="69"/>
      <c r="BN4" s="70"/>
      <c r="BO4" s="97"/>
      <c r="BP4" s="69"/>
      <c r="BQ4" s="70"/>
      <c r="BR4" s="71"/>
      <c r="BS4" s="69"/>
      <c r="BT4" s="70"/>
      <c r="BU4" s="71"/>
      <c r="BV4" s="114"/>
      <c r="BW4" s="115"/>
      <c r="BX4" s="142"/>
      <c r="BY4" s="77"/>
      <c r="BZ4" s="78" t="s">
        <v>60</v>
      </c>
      <c r="CA4" s="79"/>
      <c r="CB4" s="77"/>
      <c r="CC4" s="78" t="s">
        <v>60</v>
      </c>
      <c r="CD4" s="79"/>
      <c r="CE4" s="77"/>
      <c r="CF4" s="78" t="s">
        <v>84</v>
      </c>
      <c r="CG4" s="71"/>
      <c r="CH4" s="114"/>
      <c r="CI4" s="115"/>
      <c r="CJ4" s="116"/>
      <c r="CK4" s="114"/>
      <c r="CL4" s="115"/>
      <c r="CM4" s="132"/>
      <c r="CN4" s="198">
        <f>COUNTIF(BJ4:CM4,"◯")</f>
        <v>1</v>
      </c>
      <c r="CO4" s="199">
        <f>COUNTIF(BI4:BW4,"△")</f>
        <v>0</v>
      </c>
      <c r="CP4" s="273">
        <f>COUNTIF(BK4:CL4,"△")</f>
        <v>0</v>
      </c>
      <c r="CQ4" s="199"/>
      <c r="CR4" s="273">
        <f>COUNTIF(BK4:CL4,"×")</f>
        <v>2</v>
      </c>
      <c r="CS4" s="274"/>
      <c r="CT4" s="275">
        <f>CN4*3+CP4*1</f>
        <v>3</v>
      </c>
      <c r="CU4" s="274"/>
      <c r="CV4" s="276">
        <f>CB5+CK5+BJ5+BY5+BP5+BM5+BS5+BV5+CE5+CH5</f>
        <v>1</v>
      </c>
      <c r="CW4" s="199"/>
      <c r="CX4" s="277">
        <f>CD5+CM5+BL5+CA5+BR5+BO5+BU5+BX5+CG5+CJ5</f>
        <v>12</v>
      </c>
      <c r="CY4" s="278"/>
      <c r="CZ4" s="267">
        <f>CV4-CX4</f>
        <v>-11</v>
      </c>
      <c r="DA4" s="268"/>
      <c r="DB4" s="271">
        <f>RANK(CT4,$CT$4:$CU$23,0)</f>
        <v>8</v>
      </c>
      <c r="DC4" s="272"/>
    </row>
    <row r="5" spans="2:107" s="6" customFormat="1" ht="21.75" customHeight="1">
      <c r="B5" s="287"/>
      <c r="C5" s="288"/>
      <c r="D5" s="289"/>
      <c r="E5" s="318" t="s">
        <v>77</v>
      </c>
      <c r="F5" s="319"/>
      <c r="G5" s="319"/>
      <c r="H5" s="319"/>
      <c r="I5" s="319"/>
      <c r="J5" s="320"/>
      <c r="K5" s="349" t="s">
        <v>78</v>
      </c>
      <c r="L5" s="332"/>
      <c r="M5" s="332"/>
      <c r="N5" s="332"/>
      <c r="O5" s="332"/>
      <c r="P5" s="332"/>
      <c r="Q5" s="359"/>
      <c r="R5" s="360"/>
      <c r="S5" s="361"/>
      <c r="T5" s="318" t="s">
        <v>77</v>
      </c>
      <c r="U5" s="319"/>
      <c r="V5" s="319"/>
      <c r="W5" s="319"/>
      <c r="X5" s="319"/>
      <c r="Y5" s="320"/>
      <c r="Z5" s="318" t="s">
        <v>78</v>
      </c>
      <c r="AA5" s="319"/>
      <c r="AB5" s="319"/>
      <c r="AC5" s="319"/>
      <c r="AD5" s="319"/>
      <c r="AE5" s="319"/>
      <c r="AF5" s="355"/>
      <c r="AG5" s="288"/>
      <c r="AH5" s="289"/>
      <c r="AI5" s="318" t="s">
        <v>77</v>
      </c>
      <c r="AJ5" s="319"/>
      <c r="AK5" s="319"/>
      <c r="AL5" s="319"/>
      <c r="AM5" s="319"/>
      <c r="AN5" s="320"/>
      <c r="AO5" s="349" t="s">
        <v>78</v>
      </c>
      <c r="AP5" s="332"/>
      <c r="AQ5" s="332"/>
      <c r="AR5" s="332"/>
      <c r="AS5" s="332"/>
      <c r="AT5" s="350"/>
      <c r="AU5" s="3"/>
      <c r="AV5" s="32" t="s">
        <v>62</v>
      </c>
      <c r="AW5" s="29" t="s">
        <v>49</v>
      </c>
      <c r="AX5" s="21" t="s">
        <v>84</v>
      </c>
      <c r="AY5" s="21" t="s">
        <v>84</v>
      </c>
      <c r="AZ5" s="21" t="s">
        <v>60</v>
      </c>
      <c r="BA5" s="21"/>
      <c r="BB5" s="21"/>
      <c r="BC5" s="21"/>
      <c r="BD5" s="22"/>
      <c r="BE5" s="22"/>
      <c r="BF5" s="22"/>
      <c r="BG5" s="22"/>
      <c r="BI5" s="197"/>
      <c r="BJ5" s="62"/>
      <c r="BK5" s="57"/>
      <c r="BL5" s="59"/>
      <c r="BM5" s="75"/>
      <c r="BN5" s="73" t="s">
        <v>37</v>
      </c>
      <c r="BO5" s="76"/>
      <c r="BP5" s="75"/>
      <c r="BQ5" s="73" t="s">
        <v>37</v>
      </c>
      <c r="BR5" s="76"/>
      <c r="BS5" s="75"/>
      <c r="BT5" s="73" t="s">
        <v>37</v>
      </c>
      <c r="BU5" s="76"/>
      <c r="BV5" s="140"/>
      <c r="BW5" s="118" t="s">
        <v>37</v>
      </c>
      <c r="BX5" s="141"/>
      <c r="BY5" s="75">
        <v>0</v>
      </c>
      <c r="BZ5" s="73" t="s">
        <v>37</v>
      </c>
      <c r="CA5" s="76">
        <v>7</v>
      </c>
      <c r="CB5" s="75">
        <v>0</v>
      </c>
      <c r="CC5" s="73" t="s">
        <v>37</v>
      </c>
      <c r="CD5" s="76">
        <v>5</v>
      </c>
      <c r="CE5" s="75">
        <v>1</v>
      </c>
      <c r="CF5" s="81" t="s">
        <v>37</v>
      </c>
      <c r="CG5" s="76">
        <v>0</v>
      </c>
      <c r="CH5" s="117"/>
      <c r="CI5" s="118" t="s">
        <v>37</v>
      </c>
      <c r="CJ5" s="119"/>
      <c r="CK5" s="117"/>
      <c r="CL5" s="118" t="s">
        <v>37</v>
      </c>
      <c r="CM5" s="133"/>
      <c r="CN5" s="165"/>
      <c r="CO5" s="170"/>
      <c r="CP5" s="169"/>
      <c r="CQ5" s="170"/>
      <c r="CR5" s="169"/>
      <c r="CS5" s="172"/>
      <c r="CT5" s="174"/>
      <c r="CU5" s="172"/>
      <c r="CV5" s="252"/>
      <c r="CW5" s="170"/>
      <c r="CX5" s="279"/>
      <c r="CY5" s="280"/>
      <c r="CZ5" s="269"/>
      <c r="DA5" s="270"/>
      <c r="DB5" s="222"/>
      <c r="DC5" s="223"/>
    </row>
    <row r="6" spans="2:107" s="6" customFormat="1" ht="26.25" customHeight="1">
      <c r="B6" s="281" t="s">
        <v>115</v>
      </c>
      <c r="C6" s="282"/>
      <c r="D6" s="283"/>
      <c r="E6" s="144" t="s">
        <v>113</v>
      </c>
      <c r="F6" s="143"/>
      <c r="G6" s="143" t="s">
        <v>125</v>
      </c>
      <c r="H6" s="143"/>
      <c r="I6" s="143" t="s">
        <v>49</v>
      </c>
      <c r="J6" s="152"/>
      <c r="K6" s="148" t="s">
        <v>57</v>
      </c>
      <c r="L6" s="149"/>
      <c r="M6" s="358" t="s">
        <v>126</v>
      </c>
      <c r="N6" s="358"/>
      <c r="O6" s="296" t="s">
        <v>120</v>
      </c>
      <c r="P6" s="296"/>
      <c r="Q6" s="281" t="s">
        <v>143</v>
      </c>
      <c r="R6" s="282"/>
      <c r="S6" s="282"/>
      <c r="T6" s="144" t="s">
        <v>48</v>
      </c>
      <c r="U6" s="143"/>
      <c r="V6" s="143" t="s">
        <v>155</v>
      </c>
      <c r="W6" s="143"/>
      <c r="X6" s="296" t="s">
        <v>120</v>
      </c>
      <c r="Y6" s="296"/>
      <c r="Z6" s="144" t="s">
        <v>50</v>
      </c>
      <c r="AA6" s="143"/>
      <c r="AB6" s="143" t="s">
        <v>156</v>
      </c>
      <c r="AC6" s="143"/>
      <c r="AD6" s="143" t="s">
        <v>53</v>
      </c>
      <c r="AE6" s="143"/>
      <c r="AF6" s="343" t="s">
        <v>143</v>
      </c>
      <c r="AG6" s="282"/>
      <c r="AH6" s="283"/>
      <c r="AI6" s="148" t="s">
        <v>50</v>
      </c>
      <c r="AJ6" s="149"/>
      <c r="AK6" s="150" t="s">
        <v>82</v>
      </c>
      <c r="AL6" s="150"/>
      <c r="AM6" s="143" t="s">
        <v>56</v>
      </c>
      <c r="AN6" s="143"/>
      <c r="AO6" s="378" t="s">
        <v>174</v>
      </c>
      <c r="AP6" s="379"/>
      <c r="AQ6" s="143" t="s">
        <v>82</v>
      </c>
      <c r="AR6" s="143"/>
      <c r="AS6" s="143" t="s">
        <v>57</v>
      </c>
      <c r="AT6" s="151"/>
      <c r="AU6" s="7"/>
      <c r="AV6" s="32" t="s">
        <v>63</v>
      </c>
      <c r="AW6" s="29" t="s">
        <v>50</v>
      </c>
      <c r="AX6" s="21" t="s">
        <v>60</v>
      </c>
      <c r="AY6" s="21" t="s">
        <v>84</v>
      </c>
      <c r="AZ6" s="21" t="s">
        <v>84</v>
      </c>
      <c r="BA6" s="21"/>
      <c r="BB6" s="21"/>
      <c r="BC6" s="21"/>
      <c r="BD6" s="21"/>
      <c r="BE6" s="22"/>
      <c r="BF6" s="22"/>
      <c r="BG6" s="22"/>
      <c r="BI6" s="161" t="s">
        <v>71</v>
      </c>
      <c r="BJ6" s="89"/>
      <c r="BK6" s="78"/>
      <c r="BL6" s="79"/>
      <c r="BM6" s="77"/>
      <c r="BN6" s="78"/>
      <c r="BO6" s="79"/>
      <c r="BP6" s="77"/>
      <c r="BQ6" s="78" t="s">
        <v>60</v>
      </c>
      <c r="BR6" s="79"/>
      <c r="BS6" s="77" t="s">
        <v>136</v>
      </c>
      <c r="BT6" s="78" t="s">
        <v>135</v>
      </c>
      <c r="BU6" s="101" t="s">
        <v>140</v>
      </c>
      <c r="BV6" s="77"/>
      <c r="BW6" s="78"/>
      <c r="BX6" s="79"/>
      <c r="BY6" s="77"/>
      <c r="BZ6" s="78" t="s">
        <v>60</v>
      </c>
      <c r="CA6" s="79"/>
      <c r="CB6" s="77"/>
      <c r="CC6" s="78" t="s">
        <v>60</v>
      </c>
      <c r="CD6" s="79"/>
      <c r="CE6" s="77"/>
      <c r="CF6" s="78" t="s">
        <v>84</v>
      </c>
      <c r="CG6" s="79"/>
      <c r="CH6" s="77"/>
      <c r="CI6" s="78"/>
      <c r="CJ6" s="79"/>
      <c r="CK6" s="77"/>
      <c r="CL6" s="78"/>
      <c r="CM6" s="79"/>
      <c r="CN6" s="163">
        <f>COUNTIF(BJ6:CM6,"◯")</f>
        <v>1</v>
      </c>
      <c r="CO6" s="164">
        <f>COUNTIF(BI6:BW6,"△")</f>
        <v>1</v>
      </c>
      <c r="CP6" s="167">
        <f>COUNTIF(BK6:CL6,"△")</f>
        <v>1</v>
      </c>
      <c r="CQ6" s="168"/>
      <c r="CR6" s="167">
        <f>COUNTIF(BK6:CL6,"×")</f>
        <v>3</v>
      </c>
      <c r="CS6" s="171"/>
      <c r="CT6" s="173">
        <f>CN6*3+CP6*1</f>
        <v>4</v>
      </c>
      <c r="CU6" s="171"/>
      <c r="CV6" s="230">
        <f>CB7+CK7+BJ7+BY7+BP7+BM7+BS7+BV7+CE7+CH7</f>
        <v>3</v>
      </c>
      <c r="CW6" s="168"/>
      <c r="CX6" s="232">
        <f>CD7+CM7+BL7+CA7+BR7+BO7+BU7+BX7+CG7+CJ7</f>
        <v>10</v>
      </c>
      <c r="CY6" s="168"/>
      <c r="CZ6" s="259">
        <f>CV6-CX6</f>
        <v>-7</v>
      </c>
      <c r="DA6" s="260"/>
      <c r="DB6" s="205">
        <f>RANK(CT6,$CT$4:$CU$23,0)</f>
        <v>7</v>
      </c>
      <c r="DC6" s="206"/>
    </row>
    <row r="7" spans="2:107" s="6" customFormat="1" ht="26.25" customHeight="1">
      <c r="B7" s="281" t="s">
        <v>116</v>
      </c>
      <c r="C7" s="282"/>
      <c r="D7" s="283"/>
      <c r="E7" s="284" t="s">
        <v>48</v>
      </c>
      <c r="F7" s="285"/>
      <c r="G7" s="150" t="s">
        <v>127</v>
      </c>
      <c r="H7" s="150"/>
      <c r="I7" s="335" t="s">
        <v>114</v>
      </c>
      <c r="J7" s="345"/>
      <c r="K7" s="144" t="s">
        <v>119</v>
      </c>
      <c r="L7" s="145"/>
      <c r="M7" s="145"/>
      <c r="N7" s="145"/>
      <c r="O7" s="145"/>
      <c r="P7" s="145"/>
      <c r="Q7" s="281" t="s">
        <v>144</v>
      </c>
      <c r="R7" s="282"/>
      <c r="S7" s="282"/>
      <c r="T7" s="334" t="s">
        <v>114</v>
      </c>
      <c r="U7" s="335"/>
      <c r="V7" s="328" t="s">
        <v>157</v>
      </c>
      <c r="W7" s="328"/>
      <c r="X7" s="285" t="s">
        <v>151</v>
      </c>
      <c r="Y7" s="313"/>
      <c r="Z7" s="144" t="s">
        <v>152</v>
      </c>
      <c r="AA7" s="143"/>
      <c r="AB7" s="150" t="s">
        <v>158</v>
      </c>
      <c r="AC7" s="150"/>
      <c r="AD7" s="143" t="s">
        <v>57</v>
      </c>
      <c r="AE7" s="143"/>
      <c r="AF7" s="343" t="s">
        <v>177</v>
      </c>
      <c r="AG7" s="282"/>
      <c r="AH7" s="283"/>
      <c r="AI7" s="148" t="s">
        <v>53</v>
      </c>
      <c r="AJ7" s="149"/>
      <c r="AK7" s="328" t="s">
        <v>176</v>
      </c>
      <c r="AL7" s="328"/>
      <c r="AM7" s="143" t="s">
        <v>175</v>
      </c>
      <c r="AN7" s="143"/>
      <c r="AO7" s="144" t="s">
        <v>180</v>
      </c>
      <c r="AP7" s="145"/>
      <c r="AQ7" s="145"/>
      <c r="AR7" s="145"/>
      <c r="AS7" s="145"/>
      <c r="AT7" s="146"/>
      <c r="AU7" s="7"/>
      <c r="AV7" s="33" t="s">
        <v>64</v>
      </c>
      <c r="AW7" s="29" t="s">
        <v>51</v>
      </c>
      <c r="AX7" s="21" t="s">
        <v>84</v>
      </c>
      <c r="AY7" s="21" t="s">
        <v>60</v>
      </c>
      <c r="AZ7" s="21" t="s">
        <v>60</v>
      </c>
      <c r="BA7" s="21"/>
      <c r="BB7" s="21"/>
      <c r="BC7" s="21"/>
      <c r="BD7" s="21"/>
      <c r="BE7" s="21"/>
      <c r="BF7" s="21"/>
      <c r="BG7" s="21"/>
      <c r="BI7" s="162"/>
      <c r="BJ7" s="90"/>
      <c r="BK7" s="73" t="s">
        <v>37</v>
      </c>
      <c r="BL7" s="74"/>
      <c r="BM7" s="75"/>
      <c r="BN7" s="81"/>
      <c r="BO7" s="76"/>
      <c r="BP7" s="75">
        <v>0</v>
      </c>
      <c r="BQ7" s="73" t="s">
        <v>37</v>
      </c>
      <c r="BR7" s="76">
        <v>4</v>
      </c>
      <c r="BS7" s="75">
        <v>1</v>
      </c>
      <c r="BT7" s="73" t="s">
        <v>88</v>
      </c>
      <c r="BU7" s="76">
        <v>1</v>
      </c>
      <c r="BV7" s="72"/>
      <c r="BW7" s="73" t="s">
        <v>37</v>
      </c>
      <c r="BX7" s="74"/>
      <c r="BY7" s="75">
        <v>0</v>
      </c>
      <c r="BZ7" s="73" t="s">
        <v>37</v>
      </c>
      <c r="CA7" s="76">
        <v>3</v>
      </c>
      <c r="CB7" s="75">
        <v>0</v>
      </c>
      <c r="CC7" s="73" t="s">
        <v>37</v>
      </c>
      <c r="CD7" s="76">
        <v>2</v>
      </c>
      <c r="CE7" s="75">
        <v>2</v>
      </c>
      <c r="CF7" s="81" t="s">
        <v>37</v>
      </c>
      <c r="CG7" s="76">
        <v>0</v>
      </c>
      <c r="CH7" s="72"/>
      <c r="CI7" s="73" t="s">
        <v>37</v>
      </c>
      <c r="CJ7" s="74"/>
      <c r="CK7" s="72"/>
      <c r="CL7" s="73" t="s">
        <v>37</v>
      </c>
      <c r="CM7" s="74"/>
      <c r="CN7" s="165"/>
      <c r="CO7" s="166"/>
      <c r="CP7" s="169"/>
      <c r="CQ7" s="170"/>
      <c r="CR7" s="169"/>
      <c r="CS7" s="172"/>
      <c r="CT7" s="174"/>
      <c r="CU7" s="172"/>
      <c r="CV7" s="252"/>
      <c r="CW7" s="170"/>
      <c r="CX7" s="240"/>
      <c r="CY7" s="170"/>
      <c r="CZ7" s="257"/>
      <c r="DA7" s="258"/>
      <c r="DB7" s="222"/>
      <c r="DC7" s="223"/>
    </row>
    <row r="8" spans="2:107" s="6" customFormat="1" ht="26.25" customHeight="1">
      <c r="B8" s="281" t="s">
        <v>117</v>
      </c>
      <c r="C8" s="282"/>
      <c r="D8" s="283"/>
      <c r="E8" s="144" t="s">
        <v>56</v>
      </c>
      <c r="F8" s="143"/>
      <c r="G8" s="373" t="s">
        <v>128</v>
      </c>
      <c r="H8" s="358"/>
      <c r="I8" s="296" t="s">
        <v>120</v>
      </c>
      <c r="J8" s="296"/>
      <c r="K8" s="148" t="s">
        <v>57</v>
      </c>
      <c r="L8" s="149"/>
      <c r="M8" s="380" t="s">
        <v>129</v>
      </c>
      <c r="N8" s="380"/>
      <c r="O8" s="303" t="s">
        <v>51</v>
      </c>
      <c r="P8" s="303"/>
      <c r="Q8" s="281" t="s">
        <v>145</v>
      </c>
      <c r="R8" s="282"/>
      <c r="S8" s="282"/>
      <c r="T8" s="144" t="s">
        <v>48</v>
      </c>
      <c r="U8" s="143"/>
      <c r="V8" s="372" t="s">
        <v>126</v>
      </c>
      <c r="W8" s="372"/>
      <c r="X8" s="143" t="s">
        <v>50</v>
      </c>
      <c r="Y8" s="152"/>
      <c r="Z8" s="296" t="s">
        <v>120</v>
      </c>
      <c r="AA8" s="296"/>
      <c r="AB8" s="150" t="s">
        <v>159</v>
      </c>
      <c r="AC8" s="150"/>
      <c r="AD8" s="143" t="s">
        <v>53</v>
      </c>
      <c r="AE8" s="143"/>
      <c r="AF8" s="343" t="s">
        <v>178</v>
      </c>
      <c r="AG8" s="282"/>
      <c r="AH8" s="283"/>
      <c r="AI8" s="378" t="s">
        <v>174</v>
      </c>
      <c r="AJ8" s="379"/>
      <c r="AK8" s="150" t="s">
        <v>82</v>
      </c>
      <c r="AL8" s="150"/>
      <c r="AM8" s="143" t="s">
        <v>56</v>
      </c>
      <c r="AN8" s="143"/>
      <c r="AO8" s="148" t="s">
        <v>50</v>
      </c>
      <c r="AP8" s="149"/>
      <c r="AQ8" s="150" t="s">
        <v>82</v>
      </c>
      <c r="AR8" s="150"/>
      <c r="AS8" s="143" t="s">
        <v>57</v>
      </c>
      <c r="AT8" s="151"/>
      <c r="AU8" s="7"/>
      <c r="AV8" s="33" t="s">
        <v>65</v>
      </c>
      <c r="AW8" s="29" t="s">
        <v>173</v>
      </c>
      <c r="AX8" s="21" t="s">
        <v>60</v>
      </c>
      <c r="AY8" s="21" t="s">
        <v>60</v>
      </c>
      <c r="AZ8" s="21" t="s">
        <v>84</v>
      </c>
      <c r="BA8" s="21"/>
      <c r="BB8" s="21"/>
      <c r="BC8" s="21"/>
      <c r="BD8" s="21"/>
      <c r="BE8" s="21"/>
      <c r="BF8" s="21"/>
      <c r="BG8" s="21"/>
      <c r="BI8" s="161" t="s">
        <v>72</v>
      </c>
      <c r="BJ8" s="63"/>
      <c r="BK8" s="64"/>
      <c r="BL8" s="65"/>
      <c r="BM8" s="77"/>
      <c r="BN8" s="78" t="s">
        <v>84</v>
      </c>
      <c r="BO8" s="79"/>
      <c r="BP8" s="77"/>
      <c r="BQ8" s="78"/>
      <c r="BR8" s="79"/>
      <c r="BS8" s="77"/>
      <c r="BT8" s="78"/>
      <c r="BU8" s="79"/>
      <c r="BV8" s="77"/>
      <c r="BW8" s="78"/>
      <c r="BX8" s="79"/>
      <c r="BY8" s="77"/>
      <c r="BZ8" s="78" t="s">
        <v>60</v>
      </c>
      <c r="CA8" s="79"/>
      <c r="CB8" s="77" t="s">
        <v>136</v>
      </c>
      <c r="CC8" s="78" t="s">
        <v>135</v>
      </c>
      <c r="CD8" s="101" t="s">
        <v>141</v>
      </c>
      <c r="CE8" s="77"/>
      <c r="CF8" s="78" t="s">
        <v>84</v>
      </c>
      <c r="CG8" s="79"/>
      <c r="CH8" s="77"/>
      <c r="CI8" s="78" t="s">
        <v>60</v>
      </c>
      <c r="CJ8" s="79"/>
      <c r="CK8" s="77" t="s">
        <v>136</v>
      </c>
      <c r="CL8" s="78" t="s">
        <v>135</v>
      </c>
      <c r="CM8" s="101" t="s">
        <v>161</v>
      </c>
      <c r="CN8" s="163">
        <f>COUNTIF(BJ8:CM8,"◯")</f>
        <v>2</v>
      </c>
      <c r="CO8" s="164">
        <f>COUNTIF(BI8:BW8,"△")</f>
        <v>0</v>
      </c>
      <c r="CP8" s="167">
        <f>COUNTIF(BK8:CL8,"△")</f>
        <v>2</v>
      </c>
      <c r="CQ8" s="168"/>
      <c r="CR8" s="167">
        <f>COUNTIF(BK8:CL8,"×")</f>
        <v>2</v>
      </c>
      <c r="CS8" s="171"/>
      <c r="CT8" s="173">
        <f>CN8*3+CP8*1+2</f>
        <v>10</v>
      </c>
      <c r="CU8" s="171"/>
      <c r="CV8" s="230">
        <f>CB9+CK9+BJ9+BY9+BP9+BM9+BS9+BV9+CE9+CH9</f>
        <v>12</v>
      </c>
      <c r="CW8" s="168"/>
      <c r="CX8" s="232">
        <f>CD9+CM9+BL9+CA9+BR9+BO9+BU9+BX9+CG9+CJ9</f>
        <v>6</v>
      </c>
      <c r="CY8" s="168"/>
      <c r="CZ8" s="234">
        <f>CV8-CX8</f>
        <v>6</v>
      </c>
      <c r="DA8" s="235"/>
      <c r="DB8" s="205">
        <f>RANK(CT8,$CT$4:$CU$23,0)</f>
        <v>2</v>
      </c>
      <c r="DC8" s="206"/>
    </row>
    <row r="9" spans="2:107" s="6" customFormat="1" ht="26.25" customHeight="1">
      <c r="B9" s="281" t="s">
        <v>122</v>
      </c>
      <c r="C9" s="282"/>
      <c r="D9" s="283"/>
      <c r="E9" s="284" t="s">
        <v>48</v>
      </c>
      <c r="F9" s="285"/>
      <c r="G9" s="150" t="s">
        <v>130</v>
      </c>
      <c r="H9" s="150"/>
      <c r="I9" s="143" t="s">
        <v>49</v>
      </c>
      <c r="J9" s="152"/>
      <c r="K9" s="144" t="s">
        <v>119</v>
      </c>
      <c r="L9" s="145"/>
      <c r="M9" s="145"/>
      <c r="N9" s="145"/>
      <c r="O9" s="145"/>
      <c r="P9" s="145"/>
      <c r="Q9" s="281" t="s">
        <v>146</v>
      </c>
      <c r="R9" s="282"/>
      <c r="S9" s="282"/>
      <c r="T9" s="284" t="s">
        <v>151</v>
      </c>
      <c r="U9" s="285"/>
      <c r="V9" s="328" t="s">
        <v>165</v>
      </c>
      <c r="W9" s="328"/>
      <c r="X9" s="143" t="s">
        <v>152</v>
      </c>
      <c r="Y9" s="152"/>
      <c r="Z9" s="334" t="s">
        <v>114</v>
      </c>
      <c r="AA9" s="335"/>
      <c r="AB9" s="362" t="s">
        <v>160</v>
      </c>
      <c r="AC9" s="362"/>
      <c r="AD9" s="143" t="s">
        <v>57</v>
      </c>
      <c r="AE9" s="143"/>
      <c r="AF9" s="343"/>
      <c r="AG9" s="282"/>
      <c r="AH9" s="283"/>
      <c r="AI9" s="144" t="s">
        <v>179</v>
      </c>
      <c r="AJ9" s="145"/>
      <c r="AK9" s="145"/>
      <c r="AL9" s="145"/>
      <c r="AM9" s="145"/>
      <c r="AN9" s="147"/>
      <c r="AO9" s="144" t="s">
        <v>180</v>
      </c>
      <c r="AP9" s="145"/>
      <c r="AQ9" s="145"/>
      <c r="AR9" s="145"/>
      <c r="AS9" s="145"/>
      <c r="AT9" s="146"/>
      <c r="AU9" s="7"/>
      <c r="AV9" s="33" t="s">
        <v>66</v>
      </c>
      <c r="AW9" s="29" t="s">
        <v>53</v>
      </c>
      <c r="AX9" s="21" t="s">
        <v>60</v>
      </c>
      <c r="AY9" s="21" t="s">
        <v>84</v>
      </c>
      <c r="AZ9" s="21" t="s">
        <v>84</v>
      </c>
      <c r="BA9" s="21"/>
      <c r="BB9" s="21"/>
      <c r="BC9" s="21"/>
      <c r="BD9" s="21"/>
      <c r="BE9" s="21"/>
      <c r="BF9" s="21"/>
      <c r="BG9" s="21"/>
      <c r="BI9" s="197"/>
      <c r="BJ9" s="66"/>
      <c r="BK9" s="67" t="s">
        <v>37</v>
      </c>
      <c r="BL9" s="58"/>
      <c r="BM9" s="75">
        <v>4</v>
      </c>
      <c r="BN9" s="81" t="s">
        <v>37</v>
      </c>
      <c r="BO9" s="76">
        <v>0</v>
      </c>
      <c r="BP9" s="75"/>
      <c r="BQ9" s="81"/>
      <c r="BR9" s="76"/>
      <c r="BS9" s="75"/>
      <c r="BT9" s="81" t="s">
        <v>37</v>
      </c>
      <c r="BU9" s="76"/>
      <c r="BV9" s="75"/>
      <c r="BW9" s="81" t="s">
        <v>37</v>
      </c>
      <c r="BX9" s="76"/>
      <c r="BY9" s="109" t="s">
        <v>168</v>
      </c>
      <c r="BZ9" s="73" t="s">
        <v>37</v>
      </c>
      <c r="CA9" s="76">
        <v>3</v>
      </c>
      <c r="CB9" s="75">
        <v>1</v>
      </c>
      <c r="CC9" s="73" t="s">
        <v>88</v>
      </c>
      <c r="CD9" s="76">
        <v>1</v>
      </c>
      <c r="CE9" s="75">
        <v>5</v>
      </c>
      <c r="CF9" s="81" t="s">
        <v>37</v>
      </c>
      <c r="CG9" s="76">
        <v>0</v>
      </c>
      <c r="CH9" s="75">
        <v>0</v>
      </c>
      <c r="CI9" s="73" t="s">
        <v>37</v>
      </c>
      <c r="CJ9" s="76">
        <v>1</v>
      </c>
      <c r="CK9" s="75">
        <v>1</v>
      </c>
      <c r="CL9" s="73" t="s">
        <v>88</v>
      </c>
      <c r="CM9" s="76">
        <v>1</v>
      </c>
      <c r="CN9" s="165"/>
      <c r="CO9" s="166"/>
      <c r="CP9" s="169"/>
      <c r="CQ9" s="170"/>
      <c r="CR9" s="169"/>
      <c r="CS9" s="172"/>
      <c r="CT9" s="174"/>
      <c r="CU9" s="172"/>
      <c r="CV9" s="252"/>
      <c r="CW9" s="170"/>
      <c r="CX9" s="240"/>
      <c r="CY9" s="170"/>
      <c r="CZ9" s="218"/>
      <c r="DA9" s="219"/>
      <c r="DB9" s="222"/>
      <c r="DC9" s="223"/>
    </row>
    <row r="10" spans="2:107" s="6" customFormat="1" ht="26.25" customHeight="1">
      <c r="B10" s="281" t="s">
        <v>123</v>
      </c>
      <c r="C10" s="282"/>
      <c r="D10" s="283"/>
      <c r="E10" s="284" t="s">
        <v>51</v>
      </c>
      <c r="F10" s="285"/>
      <c r="G10" s="400" t="s">
        <v>131</v>
      </c>
      <c r="H10" s="401"/>
      <c r="I10" s="335" t="s">
        <v>114</v>
      </c>
      <c r="J10" s="345"/>
      <c r="K10" s="148" t="s">
        <v>57</v>
      </c>
      <c r="L10" s="149"/>
      <c r="M10" s="358" t="s">
        <v>134</v>
      </c>
      <c r="N10" s="358"/>
      <c r="O10" s="301" t="s">
        <v>56</v>
      </c>
      <c r="P10" s="301"/>
      <c r="Q10" s="107"/>
      <c r="R10" s="108" t="s">
        <v>147</v>
      </c>
      <c r="S10" s="108"/>
      <c r="T10" s="144" t="s">
        <v>48</v>
      </c>
      <c r="U10" s="143"/>
      <c r="V10" s="285" t="s">
        <v>163</v>
      </c>
      <c r="W10" s="285"/>
      <c r="X10" s="143" t="s">
        <v>53</v>
      </c>
      <c r="Y10" s="152"/>
      <c r="Z10" s="296" t="s">
        <v>120</v>
      </c>
      <c r="AA10" s="296"/>
      <c r="AB10" s="285" t="s">
        <v>131</v>
      </c>
      <c r="AC10" s="285"/>
      <c r="AD10" s="143" t="s">
        <v>38</v>
      </c>
      <c r="AE10" s="143"/>
      <c r="AF10" s="343" t="s">
        <v>181</v>
      </c>
      <c r="AG10" s="282"/>
      <c r="AH10" s="283"/>
      <c r="AI10" s="143" t="s">
        <v>175</v>
      </c>
      <c r="AJ10" s="143"/>
      <c r="AK10" s="328" t="s">
        <v>182</v>
      </c>
      <c r="AL10" s="328"/>
      <c r="AM10" s="143" t="s">
        <v>56</v>
      </c>
      <c r="AN10" s="143"/>
      <c r="AO10" s="148" t="s">
        <v>53</v>
      </c>
      <c r="AP10" s="149"/>
      <c r="AQ10" s="150" t="s">
        <v>82</v>
      </c>
      <c r="AR10" s="150"/>
      <c r="AS10" s="143" t="s">
        <v>57</v>
      </c>
      <c r="AT10" s="151"/>
      <c r="AU10" s="7"/>
      <c r="AV10" s="33" t="s">
        <v>67</v>
      </c>
      <c r="AW10" s="29" t="s">
        <v>54</v>
      </c>
      <c r="AX10" s="21" t="s">
        <v>84</v>
      </c>
      <c r="AY10" s="21" t="s">
        <v>84</v>
      </c>
      <c r="AZ10" s="21" t="s">
        <v>60</v>
      </c>
      <c r="BA10" s="21"/>
      <c r="BB10" s="21"/>
      <c r="BC10" s="21"/>
      <c r="BD10" s="21"/>
      <c r="BE10" s="21"/>
      <c r="BF10" s="21"/>
      <c r="BG10" s="21"/>
      <c r="BI10" s="161" t="s">
        <v>74</v>
      </c>
      <c r="BJ10" s="63"/>
      <c r="BK10" s="64"/>
      <c r="BL10" s="65"/>
      <c r="BM10" s="77" t="s">
        <v>136</v>
      </c>
      <c r="BN10" s="78" t="s">
        <v>135</v>
      </c>
      <c r="BO10" s="101" t="s">
        <v>139</v>
      </c>
      <c r="BP10" s="77"/>
      <c r="BQ10" s="78"/>
      <c r="BR10" s="79"/>
      <c r="BS10" s="77"/>
      <c r="BT10" s="78"/>
      <c r="BU10" s="79"/>
      <c r="BV10" s="77"/>
      <c r="BW10" s="78"/>
      <c r="BX10" s="79"/>
      <c r="BY10" s="77"/>
      <c r="BZ10" s="78"/>
      <c r="CA10" s="79"/>
      <c r="CB10" s="77"/>
      <c r="CC10" s="78"/>
      <c r="CD10" s="79"/>
      <c r="CE10" s="77"/>
      <c r="CF10" s="78" t="s">
        <v>84</v>
      </c>
      <c r="CG10" s="79"/>
      <c r="CH10" s="77"/>
      <c r="CI10" s="78"/>
      <c r="CJ10" s="79"/>
      <c r="CK10" s="77" t="s">
        <v>136</v>
      </c>
      <c r="CL10" s="78" t="s">
        <v>135</v>
      </c>
      <c r="CM10" s="101" t="s">
        <v>138</v>
      </c>
      <c r="CN10" s="163">
        <f>COUNTIF(BJ10:CM10,"◯")</f>
        <v>1</v>
      </c>
      <c r="CO10" s="164">
        <f>COUNTIF(BI10:BW10,"△")</f>
        <v>1</v>
      </c>
      <c r="CP10" s="167">
        <f>COUNTIF(BK10:CL10,"△")</f>
        <v>2</v>
      </c>
      <c r="CQ10" s="168"/>
      <c r="CR10" s="167">
        <f>COUNTIF(BK10:CL10,"×")</f>
        <v>0</v>
      </c>
      <c r="CS10" s="171"/>
      <c r="CT10" s="173">
        <f>CN10*3+CP10*1+1+1</f>
        <v>7</v>
      </c>
      <c r="CU10" s="171"/>
      <c r="CV10" s="230">
        <f>CB11+CK11+BJ11+BY11+BP11+BM11+BS11+BV11+CE11+CH11</f>
        <v>6</v>
      </c>
      <c r="CW10" s="168"/>
      <c r="CX10" s="232">
        <f>CD11+CM11+BL11+CA11+BR11+BO11+BU11+BX11+CG11+CJ11</f>
        <v>1</v>
      </c>
      <c r="CY10" s="168"/>
      <c r="CZ10" s="234">
        <f>CV10-CX10</f>
        <v>5</v>
      </c>
      <c r="DA10" s="235"/>
      <c r="DB10" s="205">
        <f>RANK(CT10,$CT$4:$CU$23,0)</f>
        <v>4</v>
      </c>
      <c r="DC10" s="206"/>
    </row>
    <row r="11" spans="2:107" s="6" customFormat="1" ht="26.25" customHeight="1">
      <c r="B11" s="100"/>
      <c r="C11" s="92"/>
      <c r="D11" s="93"/>
      <c r="E11" s="144" t="s">
        <v>118</v>
      </c>
      <c r="F11" s="398"/>
      <c r="G11" s="398"/>
      <c r="H11" s="398"/>
      <c r="I11" s="398"/>
      <c r="J11" s="399"/>
      <c r="K11" s="144" t="s">
        <v>119</v>
      </c>
      <c r="L11" s="145"/>
      <c r="M11" s="145"/>
      <c r="N11" s="145"/>
      <c r="O11" s="145"/>
      <c r="P11" s="145"/>
      <c r="Q11" s="111"/>
      <c r="R11" s="92" t="s">
        <v>148</v>
      </c>
      <c r="S11" s="92"/>
      <c r="T11" s="334" t="s">
        <v>114</v>
      </c>
      <c r="U11" s="335"/>
      <c r="V11" s="356" t="s">
        <v>160</v>
      </c>
      <c r="W11" s="357"/>
      <c r="X11" s="143" t="s">
        <v>152</v>
      </c>
      <c r="Y11" s="152"/>
      <c r="Z11" s="326" t="s">
        <v>151</v>
      </c>
      <c r="AA11" s="327"/>
      <c r="AB11" s="328" t="s">
        <v>164</v>
      </c>
      <c r="AC11" s="328"/>
      <c r="AD11" s="143" t="s">
        <v>57</v>
      </c>
      <c r="AE11" s="143"/>
      <c r="AF11" s="112"/>
      <c r="AG11" s="92" t="s">
        <v>147</v>
      </c>
      <c r="AH11" s="93"/>
      <c r="AI11" s="378" t="s">
        <v>174</v>
      </c>
      <c r="AJ11" s="379"/>
      <c r="AK11" s="150" t="s">
        <v>82</v>
      </c>
      <c r="AL11" s="150"/>
      <c r="AM11" s="143" t="s">
        <v>38</v>
      </c>
      <c r="AN11" s="143"/>
      <c r="AO11" s="144" t="s">
        <v>180</v>
      </c>
      <c r="AP11" s="145"/>
      <c r="AQ11" s="145"/>
      <c r="AR11" s="145"/>
      <c r="AS11" s="145"/>
      <c r="AT11" s="146"/>
      <c r="AU11" s="7"/>
      <c r="AV11" s="33" t="s">
        <v>68</v>
      </c>
      <c r="AW11" s="113" t="s">
        <v>185</v>
      </c>
      <c r="AX11" s="21" t="s">
        <v>84</v>
      </c>
      <c r="AY11" s="21" t="s">
        <v>84</v>
      </c>
      <c r="AZ11" s="21" t="s">
        <v>60</v>
      </c>
      <c r="BA11" s="21"/>
      <c r="BB11" s="21"/>
      <c r="BC11" s="21"/>
      <c r="BD11" s="21"/>
      <c r="BE11" s="21"/>
      <c r="BF11" s="21"/>
      <c r="BG11" s="21"/>
      <c r="BI11" s="162"/>
      <c r="BJ11" s="66"/>
      <c r="BK11" s="67" t="s">
        <v>37</v>
      </c>
      <c r="BL11" s="58"/>
      <c r="BM11" s="72">
        <v>1</v>
      </c>
      <c r="BN11" s="73" t="s">
        <v>88</v>
      </c>
      <c r="BO11" s="74">
        <v>1</v>
      </c>
      <c r="BP11" s="75"/>
      <c r="BQ11" s="81" t="s">
        <v>37</v>
      </c>
      <c r="BR11" s="76"/>
      <c r="BS11" s="75"/>
      <c r="BT11" s="81"/>
      <c r="BU11" s="76"/>
      <c r="BV11" s="75"/>
      <c r="BW11" s="81" t="s">
        <v>37</v>
      </c>
      <c r="BX11" s="76"/>
      <c r="BY11" s="75"/>
      <c r="BZ11" s="81" t="s">
        <v>37</v>
      </c>
      <c r="CA11" s="76"/>
      <c r="CB11" s="75"/>
      <c r="CC11" s="81" t="s">
        <v>37</v>
      </c>
      <c r="CD11" s="76"/>
      <c r="CE11" s="75">
        <v>5</v>
      </c>
      <c r="CF11" s="81" t="s">
        <v>37</v>
      </c>
      <c r="CG11" s="76">
        <v>0</v>
      </c>
      <c r="CH11" s="72"/>
      <c r="CI11" s="73" t="s">
        <v>37</v>
      </c>
      <c r="CJ11" s="74"/>
      <c r="CK11" s="75">
        <v>0</v>
      </c>
      <c r="CL11" s="73" t="s">
        <v>88</v>
      </c>
      <c r="CM11" s="103">
        <v>0</v>
      </c>
      <c r="CN11" s="165"/>
      <c r="CO11" s="166"/>
      <c r="CP11" s="169"/>
      <c r="CQ11" s="170"/>
      <c r="CR11" s="169"/>
      <c r="CS11" s="172"/>
      <c r="CT11" s="174"/>
      <c r="CU11" s="172"/>
      <c r="CV11" s="252"/>
      <c r="CW11" s="170"/>
      <c r="CX11" s="240"/>
      <c r="CY11" s="170"/>
      <c r="CZ11" s="218"/>
      <c r="DA11" s="219"/>
      <c r="DB11" s="222"/>
      <c r="DC11" s="223"/>
    </row>
    <row r="12" spans="2:107" ht="26.25" customHeight="1">
      <c r="B12" s="100"/>
      <c r="C12" s="92" t="s">
        <v>124</v>
      </c>
      <c r="D12" s="93"/>
      <c r="E12" s="144" t="s">
        <v>121</v>
      </c>
      <c r="F12" s="143"/>
      <c r="G12" s="150" t="s">
        <v>132</v>
      </c>
      <c r="H12" s="150"/>
      <c r="I12" s="285" t="s">
        <v>48</v>
      </c>
      <c r="J12" s="313"/>
      <c r="K12" s="148" t="s">
        <v>49</v>
      </c>
      <c r="L12" s="149"/>
      <c r="M12" s="380" t="s">
        <v>133</v>
      </c>
      <c r="N12" s="380"/>
      <c r="O12" s="296" t="s">
        <v>120</v>
      </c>
      <c r="P12" s="296"/>
      <c r="Q12" s="381"/>
      <c r="R12" s="382"/>
      <c r="S12" s="382"/>
      <c r="T12" s="144" t="s">
        <v>118</v>
      </c>
      <c r="U12" s="145"/>
      <c r="V12" s="145"/>
      <c r="W12" s="145"/>
      <c r="X12" s="145"/>
      <c r="Y12" s="147"/>
      <c r="Z12" s="144" t="s">
        <v>119</v>
      </c>
      <c r="AA12" s="145"/>
      <c r="AB12" s="145"/>
      <c r="AC12" s="145"/>
      <c r="AD12" s="145"/>
      <c r="AE12" s="145"/>
      <c r="AF12" s="112"/>
      <c r="AG12" s="110" t="s">
        <v>183</v>
      </c>
      <c r="AH12" s="93"/>
      <c r="AI12" s="148" t="s">
        <v>53</v>
      </c>
      <c r="AJ12" s="149"/>
      <c r="AK12" s="150" t="s">
        <v>82</v>
      </c>
      <c r="AL12" s="150"/>
      <c r="AM12" s="143" t="s">
        <v>56</v>
      </c>
      <c r="AN12" s="143"/>
      <c r="AO12" s="144" t="s">
        <v>175</v>
      </c>
      <c r="AP12" s="143"/>
      <c r="AQ12" s="328" t="s">
        <v>182</v>
      </c>
      <c r="AR12" s="328"/>
      <c r="AS12" s="143" t="s">
        <v>57</v>
      </c>
      <c r="AT12" s="151"/>
      <c r="AU12" s="3"/>
      <c r="AV12" s="33" t="s">
        <v>69</v>
      </c>
      <c r="AW12" s="29" t="s">
        <v>56</v>
      </c>
      <c r="AX12" s="21" t="s">
        <v>84</v>
      </c>
      <c r="AY12" s="21" t="s">
        <v>60</v>
      </c>
      <c r="AZ12" s="21" t="s">
        <v>84</v>
      </c>
      <c r="BA12" s="21"/>
      <c r="BB12" s="21"/>
      <c r="BC12" s="21"/>
      <c r="BD12" s="21"/>
      <c r="BE12" s="21"/>
      <c r="BF12" s="21"/>
      <c r="BG12" s="21"/>
      <c r="BI12" s="265" t="s">
        <v>86</v>
      </c>
      <c r="BJ12" s="120"/>
      <c r="BK12" s="121"/>
      <c r="BL12" s="122"/>
      <c r="BM12" s="82"/>
      <c r="BN12" s="102"/>
      <c r="BO12" s="84"/>
      <c r="BP12" s="77"/>
      <c r="BQ12" s="78"/>
      <c r="BR12" s="79"/>
      <c r="BS12" s="77"/>
      <c r="BT12" s="78"/>
      <c r="BU12" s="79"/>
      <c r="BV12" s="82"/>
      <c r="BW12" s="83"/>
      <c r="BX12" s="83"/>
      <c r="BY12" s="77"/>
      <c r="BZ12" s="78"/>
      <c r="CA12" s="79"/>
      <c r="CB12" s="77"/>
      <c r="CC12" s="78"/>
      <c r="CD12" s="79"/>
      <c r="CE12" s="77"/>
      <c r="CF12" s="78"/>
      <c r="CG12" s="79"/>
      <c r="CH12" s="138"/>
      <c r="CI12" s="127"/>
      <c r="CJ12" s="128"/>
      <c r="CK12" s="134"/>
      <c r="CL12" s="135"/>
      <c r="CM12" s="136"/>
      <c r="CN12" s="163">
        <f>COUNTIF(BJ12:CM12,"◯")</f>
        <v>0</v>
      </c>
      <c r="CO12" s="164">
        <f>COUNTIF(BI12:BW12,"△")</f>
        <v>0</v>
      </c>
      <c r="CP12" s="167">
        <f>COUNTIF(BK12:CL12,"△")</f>
        <v>0</v>
      </c>
      <c r="CQ12" s="168"/>
      <c r="CR12" s="167">
        <f>COUNTIF(BK12:CL12,"×")</f>
        <v>0</v>
      </c>
      <c r="CS12" s="171"/>
      <c r="CT12" s="173">
        <f>CN12*3+CP12*1</f>
        <v>0</v>
      </c>
      <c r="CU12" s="171"/>
      <c r="CV12" s="230">
        <f>CB13+CK13+BJ13+BY13+BP13+BM13+BS13+BV13+CE13+CH13</f>
        <v>0</v>
      </c>
      <c r="CW12" s="168"/>
      <c r="CX12" s="232">
        <f>CD13+CM13+BL13+CA13+BR13+BO13+BU13+BX13+CG13+CJ13</f>
        <v>0</v>
      </c>
      <c r="CY12" s="168"/>
      <c r="CZ12" s="259">
        <f>CV12-CX12</f>
        <v>0</v>
      </c>
      <c r="DA12" s="260"/>
      <c r="DB12" s="205">
        <f>RANK(CT12,$CT$4:$CU$23,0)</f>
        <v>9</v>
      </c>
      <c r="DC12" s="206"/>
    </row>
    <row r="13" spans="2:107" ht="26.25" customHeight="1" thickBot="1">
      <c r="B13" s="381"/>
      <c r="C13" s="382"/>
      <c r="D13" s="383"/>
      <c r="E13" s="326"/>
      <c r="F13" s="327"/>
      <c r="G13" s="356" t="s">
        <v>82</v>
      </c>
      <c r="H13" s="357"/>
      <c r="I13" s="356"/>
      <c r="J13" s="384"/>
      <c r="K13" s="326"/>
      <c r="L13" s="327"/>
      <c r="M13" s="143" t="s">
        <v>82</v>
      </c>
      <c r="N13" s="143"/>
      <c r="O13" s="356"/>
      <c r="P13" s="356"/>
      <c r="Q13" s="281" t="s">
        <v>149</v>
      </c>
      <c r="R13" s="329"/>
      <c r="S13" s="330"/>
      <c r="T13" s="144" t="s">
        <v>48</v>
      </c>
      <c r="U13" s="143"/>
      <c r="V13" s="328" t="s">
        <v>166</v>
      </c>
      <c r="W13" s="328"/>
      <c r="X13" s="285" t="s">
        <v>151</v>
      </c>
      <c r="Y13" s="313"/>
      <c r="Z13" s="144" t="s">
        <v>152</v>
      </c>
      <c r="AA13" s="143"/>
      <c r="AB13" s="143" t="s">
        <v>167</v>
      </c>
      <c r="AC13" s="143"/>
      <c r="AD13" s="143" t="s">
        <v>53</v>
      </c>
      <c r="AE13" s="143"/>
      <c r="AF13" s="343"/>
      <c r="AG13" s="329"/>
      <c r="AH13" s="330"/>
      <c r="AI13" s="144" t="s">
        <v>118</v>
      </c>
      <c r="AJ13" s="145"/>
      <c r="AK13" s="145"/>
      <c r="AL13" s="145"/>
      <c r="AM13" s="145"/>
      <c r="AN13" s="147"/>
      <c r="AO13" s="144" t="s">
        <v>180</v>
      </c>
      <c r="AP13" s="145"/>
      <c r="AQ13" s="145"/>
      <c r="AR13" s="145"/>
      <c r="AS13" s="145"/>
      <c r="AT13" s="146"/>
      <c r="AU13" s="3"/>
      <c r="AV13" s="30" t="s">
        <v>70</v>
      </c>
      <c r="AW13" s="27" t="s">
        <v>57</v>
      </c>
      <c r="AX13" s="51" t="s">
        <v>84</v>
      </c>
      <c r="AY13" s="51" t="s">
        <v>84</v>
      </c>
      <c r="AZ13" s="51" t="s">
        <v>84</v>
      </c>
      <c r="BA13" s="51" t="s">
        <v>84</v>
      </c>
      <c r="BB13" s="51"/>
      <c r="BC13" s="51"/>
      <c r="BD13" s="51"/>
      <c r="BE13" s="51"/>
      <c r="BF13" s="51"/>
      <c r="BG13" s="51"/>
      <c r="BI13" s="254"/>
      <c r="BJ13" s="123"/>
      <c r="BK13" s="124" t="s">
        <v>37</v>
      </c>
      <c r="BL13" s="125"/>
      <c r="BM13" s="72"/>
      <c r="BN13" s="73" t="s">
        <v>37</v>
      </c>
      <c r="BO13" s="74"/>
      <c r="BP13" s="72"/>
      <c r="BQ13" s="73" t="s">
        <v>37</v>
      </c>
      <c r="BR13" s="74"/>
      <c r="BS13" s="72"/>
      <c r="BT13" s="73" t="s">
        <v>37</v>
      </c>
      <c r="BU13" s="74"/>
      <c r="BV13" s="82"/>
      <c r="BW13" s="83"/>
      <c r="BX13" s="83"/>
      <c r="BY13" s="72"/>
      <c r="BZ13" s="73" t="s">
        <v>37</v>
      </c>
      <c r="CA13" s="74"/>
      <c r="CB13" s="75"/>
      <c r="CC13" s="81" t="s">
        <v>37</v>
      </c>
      <c r="CD13" s="76"/>
      <c r="CE13" s="75"/>
      <c r="CF13" s="81" t="s">
        <v>37</v>
      </c>
      <c r="CG13" s="76"/>
      <c r="CH13" s="140"/>
      <c r="CI13" s="118" t="s">
        <v>37</v>
      </c>
      <c r="CJ13" s="141"/>
      <c r="CK13" s="117"/>
      <c r="CL13" s="137" t="s">
        <v>37</v>
      </c>
      <c r="CM13" s="119"/>
      <c r="CN13" s="247"/>
      <c r="CO13" s="266"/>
      <c r="CP13" s="248"/>
      <c r="CQ13" s="239"/>
      <c r="CR13" s="248"/>
      <c r="CS13" s="249"/>
      <c r="CT13" s="250"/>
      <c r="CU13" s="249"/>
      <c r="CV13" s="251"/>
      <c r="CW13" s="239"/>
      <c r="CX13" s="238"/>
      <c r="CY13" s="239"/>
      <c r="CZ13" s="255"/>
      <c r="DA13" s="256"/>
      <c r="DB13" s="220"/>
      <c r="DC13" s="221"/>
    </row>
    <row r="14" spans="2:107" s="6" customFormat="1" ht="26.25" customHeight="1" thickBot="1" thickTop="1">
      <c r="B14" s="381"/>
      <c r="C14" s="382"/>
      <c r="D14" s="383"/>
      <c r="E14" s="326"/>
      <c r="F14" s="327"/>
      <c r="G14" s="356" t="s">
        <v>82</v>
      </c>
      <c r="H14" s="357"/>
      <c r="I14" s="356"/>
      <c r="J14" s="384"/>
      <c r="K14" s="326"/>
      <c r="L14" s="327"/>
      <c r="M14" s="143" t="s">
        <v>82</v>
      </c>
      <c r="N14" s="143"/>
      <c r="O14" s="356"/>
      <c r="P14" s="356"/>
      <c r="Q14" s="305" t="s">
        <v>150</v>
      </c>
      <c r="R14" s="306"/>
      <c r="S14" s="306"/>
      <c r="T14" s="394" t="s">
        <v>114</v>
      </c>
      <c r="U14" s="395"/>
      <c r="V14" s="292" t="s">
        <v>169</v>
      </c>
      <c r="W14" s="293"/>
      <c r="X14" s="396" t="s">
        <v>50</v>
      </c>
      <c r="Y14" s="397"/>
      <c r="Z14" s="290"/>
      <c r="AA14" s="291"/>
      <c r="AB14" s="396" t="s">
        <v>82</v>
      </c>
      <c r="AC14" s="396"/>
      <c r="AD14" s="292"/>
      <c r="AE14" s="292"/>
      <c r="AF14" s="385" t="s">
        <v>184</v>
      </c>
      <c r="AG14" s="386"/>
      <c r="AH14" s="386"/>
      <c r="AI14" s="387" t="s">
        <v>174</v>
      </c>
      <c r="AJ14" s="388"/>
      <c r="AK14" s="389" t="s">
        <v>176</v>
      </c>
      <c r="AL14" s="389"/>
      <c r="AM14" s="390" t="s">
        <v>175</v>
      </c>
      <c r="AN14" s="390"/>
      <c r="AO14" s="391" t="s">
        <v>53</v>
      </c>
      <c r="AP14" s="392"/>
      <c r="AQ14" s="328" t="s">
        <v>182</v>
      </c>
      <c r="AR14" s="328"/>
      <c r="AS14" s="390" t="s">
        <v>50</v>
      </c>
      <c r="AT14" s="393"/>
      <c r="AU14" s="3"/>
      <c r="AV14" s="52"/>
      <c r="AW14" s="53" t="s">
        <v>81</v>
      </c>
      <c r="AX14" s="54">
        <f>COUNTIF(AX4:AX13,"◯")</f>
        <v>7</v>
      </c>
      <c r="AY14" s="54">
        <f aca="true" t="shared" si="0" ref="AY14:BG14">COUNTIF(AY4:AY13,"◯")</f>
        <v>7</v>
      </c>
      <c r="AZ14" s="54">
        <f t="shared" si="0"/>
        <v>5</v>
      </c>
      <c r="BA14" s="54">
        <f t="shared" si="0"/>
        <v>1</v>
      </c>
      <c r="BB14" s="54">
        <f t="shared" si="0"/>
        <v>0</v>
      </c>
      <c r="BC14" s="54">
        <f t="shared" si="0"/>
        <v>0</v>
      </c>
      <c r="BD14" s="54">
        <f t="shared" si="0"/>
        <v>0</v>
      </c>
      <c r="BE14" s="54">
        <f t="shared" si="0"/>
        <v>0</v>
      </c>
      <c r="BF14" s="54">
        <f t="shared" si="0"/>
        <v>0</v>
      </c>
      <c r="BG14" s="54">
        <f t="shared" si="0"/>
        <v>0</v>
      </c>
      <c r="BI14" s="161" t="s">
        <v>76</v>
      </c>
      <c r="BJ14" s="89"/>
      <c r="BK14" s="78" t="s">
        <v>84</v>
      </c>
      <c r="BL14" s="78"/>
      <c r="BM14" s="77"/>
      <c r="BN14" s="78" t="s">
        <v>84</v>
      </c>
      <c r="BO14" s="79"/>
      <c r="BP14" s="77"/>
      <c r="BQ14" s="78" t="s">
        <v>84</v>
      </c>
      <c r="BR14" s="79"/>
      <c r="BS14" s="77"/>
      <c r="BT14" s="78"/>
      <c r="BU14" s="79"/>
      <c r="BV14" s="77"/>
      <c r="BW14" s="78"/>
      <c r="BX14" s="79"/>
      <c r="BY14" s="77"/>
      <c r="BZ14" s="78"/>
      <c r="CA14" s="79"/>
      <c r="CB14" s="77"/>
      <c r="CC14" s="78"/>
      <c r="CD14" s="79"/>
      <c r="CE14" s="77"/>
      <c r="CF14" s="78"/>
      <c r="CG14" s="79"/>
      <c r="CH14" s="138"/>
      <c r="CI14" s="127"/>
      <c r="CJ14" s="128"/>
      <c r="CK14" s="138"/>
      <c r="CL14" s="127"/>
      <c r="CM14" s="128"/>
      <c r="CN14" s="163">
        <f>COUNTIF(BJ14:CM14,"◯")</f>
        <v>3</v>
      </c>
      <c r="CO14" s="168">
        <f>COUNTIF(BI14:BW14,"△")</f>
        <v>0</v>
      </c>
      <c r="CP14" s="167">
        <f>COUNTIF(BK14:CL14,"△")</f>
        <v>0</v>
      </c>
      <c r="CQ14" s="168"/>
      <c r="CR14" s="167">
        <f>COUNTIF(BK14:CL14,"×")</f>
        <v>0</v>
      </c>
      <c r="CS14" s="171"/>
      <c r="CT14" s="173">
        <f>CN14*3+CP14*1</f>
        <v>9</v>
      </c>
      <c r="CU14" s="171"/>
      <c r="CV14" s="230">
        <f>CB15+CK15+BJ15+BY15+BP15+BM15+BS15+BV15+CE15+CH15</f>
        <v>13</v>
      </c>
      <c r="CW14" s="168"/>
      <c r="CX14" s="232">
        <f>CD15+CM15+BL15+CA15+BR15+BO15+BU15+BX15+CG15+CJ15</f>
        <v>1</v>
      </c>
      <c r="CY14" s="168"/>
      <c r="CZ14" s="261">
        <f>CV14-CX14</f>
        <v>12</v>
      </c>
      <c r="DA14" s="262"/>
      <c r="DB14" s="205">
        <f>RANK(CT14,$CT$4:$CU$23,0)</f>
        <v>3</v>
      </c>
      <c r="DC14" s="206"/>
    </row>
    <row r="15" spans="2:107" s="6" customFormat="1" ht="26.25" customHeight="1">
      <c r="B15" s="336" t="s">
        <v>34</v>
      </c>
      <c r="C15" s="337"/>
      <c r="D15" s="338"/>
      <c r="E15" s="340" t="s">
        <v>108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2"/>
      <c r="Q15" s="344" t="s">
        <v>34</v>
      </c>
      <c r="R15" s="323"/>
      <c r="S15" s="324"/>
      <c r="T15" s="315" t="s">
        <v>109</v>
      </c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7"/>
      <c r="AF15" s="322" t="s">
        <v>34</v>
      </c>
      <c r="AG15" s="323"/>
      <c r="AH15" s="324"/>
      <c r="AI15" s="315" t="s">
        <v>110</v>
      </c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7"/>
      <c r="AU15" s="7"/>
      <c r="AV15" s="18"/>
      <c r="AW15" s="19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I15" s="197"/>
      <c r="BJ15" s="104">
        <v>7</v>
      </c>
      <c r="BK15" s="81" t="s">
        <v>37</v>
      </c>
      <c r="BL15" s="81">
        <v>0</v>
      </c>
      <c r="BM15" s="75">
        <v>3</v>
      </c>
      <c r="BN15" s="81" t="s">
        <v>37</v>
      </c>
      <c r="BO15" s="76">
        <v>0</v>
      </c>
      <c r="BP15" s="75">
        <v>3</v>
      </c>
      <c r="BQ15" s="81" t="s">
        <v>37</v>
      </c>
      <c r="BR15" s="76">
        <v>1</v>
      </c>
      <c r="BS15" s="72"/>
      <c r="BT15" s="73" t="s">
        <v>37</v>
      </c>
      <c r="BU15" s="74"/>
      <c r="BV15" s="72"/>
      <c r="BW15" s="73" t="s">
        <v>37</v>
      </c>
      <c r="BX15" s="74"/>
      <c r="BY15" s="72"/>
      <c r="BZ15" s="73"/>
      <c r="CA15" s="74"/>
      <c r="CB15" s="75"/>
      <c r="CC15" s="81" t="s">
        <v>37</v>
      </c>
      <c r="CD15" s="76"/>
      <c r="CE15" s="75"/>
      <c r="CF15" s="81" t="s">
        <v>37</v>
      </c>
      <c r="CG15" s="76"/>
      <c r="CH15" s="140"/>
      <c r="CI15" s="118" t="s">
        <v>37</v>
      </c>
      <c r="CJ15" s="141"/>
      <c r="CK15" s="117"/>
      <c r="CL15" s="137" t="s">
        <v>37</v>
      </c>
      <c r="CM15" s="119"/>
      <c r="CN15" s="165"/>
      <c r="CO15" s="170"/>
      <c r="CP15" s="169"/>
      <c r="CQ15" s="170"/>
      <c r="CR15" s="169"/>
      <c r="CS15" s="172"/>
      <c r="CT15" s="174"/>
      <c r="CU15" s="172"/>
      <c r="CV15" s="252"/>
      <c r="CW15" s="170"/>
      <c r="CX15" s="240"/>
      <c r="CY15" s="170"/>
      <c r="CZ15" s="263"/>
      <c r="DA15" s="264"/>
      <c r="DB15" s="222"/>
      <c r="DC15" s="223"/>
    </row>
    <row r="16" spans="2:107" s="6" customFormat="1" ht="26.25" customHeight="1">
      <c r="B16" s="339"/>
      <c r="C16" s="323"/>
      <c r="D16" s="324"/>
      <c r="E16" s="175" t="s">
        <v>170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308"/>
      <c r="Q16" s="339"/>
      <c r="R16" s="323"/>
      <c r="S16" s="324"/>
      <c r="T16" s="175" t="s">
        <v>111</v>
      </c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308"/>
      <c r="AF16" s="323"/>
      <c r="AG16" s="323"/>
      <c r="AH16" s="324"/>
      <c r="AI16" s="175" t="s">
        <v>112</v>
      </c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308"/>
      <c r="AV16" s="18"/>
      <c r="AW16" s="19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I16" s="162" t="s">
        <v>75</v>
      </c>
      <c r="BJ16" s="89"/>
      <c r="BK16" s="78" t="s">
        <v>84</v>
      </c>
      <c r="BL16" s="78"/>
      <c r="BM16" s="77"/>
      <c r="BN16" s="78" t="s">
        <v>84</v>
      </c>
      <c r="BO16" s="79"/>
      <c r="BP16" s="77" t="s">
        <v>136</v>
      </c>
      <c r="BQ16" s="78" t="s">
        <v>135</v>
      </c>
      <c r="BR16" s="101" t="s">
        <v>142</v>
      </c>
      <c r="BS16" s="77"/>
      <c r="BT16" s="78"/>
      <c r="BU16" s="79"/>
      <c r="BV16" s="77"/>
      <c r="BW16" s="78"/>
      <c r="BX16" s="79"/>
      <c r="BY16" s="77"/>
      <c r="BZ16" s="78"/>
      <c r="CA16" s="79"/>
      <c r="CB16" s="77"/>
      <c r="CC16" s="78"/>
      <c r="CD16" s="79"/>
      <c r="CE16" s="77"/>
      <c r="CF16" s="78"/>
      <c r="CG16" s="79"/>
      <c r="CH16" s="77"/>
      <c r="CI16" s="78" t="s">
        <v>60</v>
      </c>
      <c r="CJ16" s="79"/>
      <c r="CK16" s="77"/>
      <c r="CL16" s="78" t="s">
        <v>60</v>
      </c>
      <c r="CM16" s="79"/>
      <c r="CN16" s="247">
        <f>COUNTIF(BJ16:CM16,"◯")</f>
        <v>2</v>
      </c>
      <c r="CO16" s="239">
        <f>COUNTIF(BI16:BW16,"△")</f>
        <v>1</v>
      </c>
      <c r="CP16" s="248">
        <f>COUNTIF(BK16:CL16,"△")</f>
        <v>1</v>
      </c>
      <c r="CQ16" s="239"/>
      <c r="CR16" s="248">
        <f>COUNTIF(BK16:CL16,"×")</f>
        <v>2</v>
      </c>
      <c r="CS16" s="249"/>
      <c r="CT16" s="250">
        <f>CN16*3+CP16*1</f>
        <v>7</v>
      </c>
      <c r="CU16" s="249"/>
      <c r="CV16" s="251">
        <f>CB17+CK17+BJ17+BY17+BP17+BM17+BS17+BV17+CE17+CH17</f>
        <v>11</v>
      </c>
      <c r="CW16" s="239"/>
      <c r="CX16" s="238">
        <f>CD17+CM17+BL17+CA17+BR17+BO17+BU17+BX17+CG17+CJ17</f>
        <v>11</v>
      </c>
      <c r="CY16" s="239"/>
      <c r="CZ16" s="255">
        <f>CV16-CX16</f>
        <v>0</v>
      </c>
      <c r="DA16" s="256"/>
      <c r="DB16" s="220">
        <f>RANK(CT16,$CT$4:$CU$23,0)</f>
        <v>4</v>
      </c>
      <c r="DC16" s="221"/>
    </row>
    <row r="17" spans="2:107" s="6" customFormat="1" ht="26.25" customHeight="1">
      <c r="B17" s="339"/>
      <c r="C17" s="323"/>
      <c r="D17" s="324"/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309"/>
      <c r="Q17" s="339"/>
      <c r="R17" s="323"/>
      <c r="S17" s="324"/>
      <c r="T17" s="178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309"/>
      <c r="AF17" s="323"/>
      <c r="AG17" s="323"/>
      <c r="AH17" s="324"/>
      <c r="AI17" s="178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309"/>
      <c r="AV17" s="18"/>
      <c r="AW17" s="19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I17" s="162"/>
      <c r="BJ17" s="104">
        <v>5</v>
      </c>
      <c r="BK17" s="81" t="s">
        <v>37</v>
      </c>
      <c r="BL17" s="81">
        <v>0</v>
      </c>
      <c r="BM17" s="75">
        <v>2</v>
      </c>
      <c r="BN17" s="73" t="s">
        <v>37</v>
      </c>
      <c r="BO17" s="76">
        <v>0</v>
      </c>
      <c r="BP17" s="75">
        <v>1</v>
      </c>
      <c r="BQ17" s="73" t="s">
        <v>37</v>
      </c>
      <c r="BR17" s="76">
        <v>1</v>
      </c>
      <c r="BS17" s="75"/>
      <c r="BT17" s="73" t="s">
        <v>37</v>
      </c>
      <c r="BU17" s="76"/>
      <c r="BV17" s="75"/>
      <c r="BW17" s="73" t="s">
        <v>37</v>
      </c>
      <c r="BX17" s="76"/>
      <c r="BY17" s="75"/>
      <c r="BZ17" s="73" t="s">
        <v>37</v>
      </c>
      <c r="CA17" s="76"/>
      <c r="CB17" s="81"/>
      <c r="CC17" s="81"/>
      <c r="CD17" s="76"/>
      <c r="CE17" s="75"/>
      <c r="CF17" s="73" t="s">
        <v>37</v>
      </c>
      <c r="CG17" s="76"/>
      <c r="CH17" s="75">
        <v>2</v>
      </c>
      <c r="CI17" s="73" t="s">
        <v>37</v>
      </c>
      <c r="CJ17" s="76">
        <v>6</v>
      </c>
      <c r="CK17" s="75">
        <v>1</v>
      </c>
      <c r="CL17" s="81" t="s">
        <v>37</v>
      </c>
      <c r="CM17" s="76">
        <v>4</v>
      </c>
      <c r="CN17" s="165"/>
      <c r="CO17" s="170"/>
      <c r="CP17" s="169"/>
      <c r="CQ17" s="170"/>
      <c r="CR17" s="169"/>
      <c r="CS17" s="172"/>
      <c r="CT17" s="174"/>
      <c r="CU17" s="172"/>
      <c r="CV17" s="252"/>
      <c r="CW17" s="170"/>
      <c r="CX17" s="240"/>
      <c r="CY17" s="170"/>
      <c r="CZ17" s="257"/>
      <c r="DA17" s="258"/>
      <c r="DB17" s="222"/>
      <c r="DC17" s="223"/>
    </row>
    <row r="18" spans="2:107" s="6" customFormat="1" ht="26.25" customHeight="1">
      <c r="B18" s="287"/>
      <c r="C18" s="288"/>
      <c r="D18" s="288"/>
      <c r="E18" s="318" t="s">
        <v>77</v>
      </c>
      <c r="F18" s="319"/>
      <c r="G18" s="319"/>
      <c r="H18" s="319"/>
      <c r="I18" s="319"/>
      <c r="J18" s="320"/>
      <c r="K18" s="331" t="s">
        <v>78</v>
      </c>
      <c r="L18" s="332"/>
      <c r="M18" s="332"/>
      <c r="N18" s="332"/>
      <c r="O18" s="332"/>
      <c r="P18" s="333"/>
      <c r="Q18" s="287"/>
      <c r="R18" s="288"/>
      <c r="S18" s="289"/>
      <c r="T18" s="318" t="s">
        <v>77</v>
      </c>
      <c r="U18" s="319"/>
      <c r="V18" s="319"/>
      <c r="W18" s="319"/>
      <c r="X18" s="319"/>
      <c r="Y18" s="320"/>
      <c r="Z18" s="318" t="s">
        <v>78</v>
      </c>
      <c r="AA18" s="319"/>
      <c r="AB18" s="319"/>
      <c r="AC18" s="319"/>
      <c r="AD18" s="319"/>
      <c r="AE18" s="321"/>
      <c r="AF18" s="314"/>
      <c r="AG18" s="288"/>
      <c r="AH18" s="289"/>
      <c r="AI18" s="318" t="s">
        <v>77</v>
      </c>
      <c r="AJ18" s="319"/>
      <c r="AK18" s="319"/>
      <c r="AL18" s="319"/>
      <c r="AM18" s="319"/>
      <c r="AN18" s="320"/>
      <c r="AO18" s="318" t="s">
        <v>78</v>
      </c>
      <c r="AP18" s="319"/>
      <c r="AQ18" s="319"/>
      <c r="AR18" s="319"/>
      <c r="AS18" s="319"/>
      <c r="AT18" s="321"/>
      <c r="AU18" s="7"/>
      <c r="AV18" s="18"/>
      <c r="AW18" s="19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I18" s="253" t="s">
        <v>90</v>
      </c>
      <c r="BJ18" s="89"/>
      <c r="BK18" s="78" t="s">
        <v>60</v>
      </c>
      <c r="BL18" s="79"/>
      <c r="BM18" s="77"/>
      <c r="BN18" s="78" t="s">
        <v>60</v>
      </c>
      <c r="BO18" s="79"/>
      <c r="BP18" s="77"/>
      <c r="BQ18" s="78" t="s">
        <v>60</v>
      </c>
      <c r="BR18" s="79"/>
      <c r="BS18" s="77"/>
      <c r="BT18" s="78" t="s">
        <v>60</v>
      </c>
      <c r="BU18" s="79"/>
      <c r="BV18" s="77"/>
      <c r="BW18" s="78"/>
      <c r="BX18" s="79"/>
      <c r="BY18" s="77"/>
      <c r="BZ18" s="78"/>
      <c r="CA18" s="79"/>
      <c r="CB18" s="77"/>
      <c r="CC18" s="78"/>
      <c r="CD18" s="79"/>
      <c r="CE18" s="78"/>
      <c r="CF18" s="78"/>
      <c r="CG18" s="79"/>
      <c r="CH18" s="77"/>
      <c r="CI18" s="78"/>
      <c r="CJ18" s="79"/>
      <c r="CK18" s="77"/>
      <c r="CL18" s="78"/>
      <c r="CM18" s="79"/>
      <c r="CN18" s="247">
        <f>COUNTIF(BJ18:CM18,"◯")</f>
        <v>0</v>
      </c>
      <c r="CO18" s="239">
        <f>COUNTIF(BI18:BW18,"△")</f>
        <v>0</v>
      </c>
      <c r="CP18" s="248">
        <f>COUNTIF(BK18:CL18,"△")</f>
        <v>0</v>
      </c>
      <c r="CQ18" s="239"/>
      <c r="CR18" s="248">
        <f>COUNTIF(BK18:CL18,"×")</f>
        <v>4</v>
      </c>
      <c r="CS18" s="249"/>
      <c r="CT18" s="250">
        <f>CN18*3+CP18*1</f>
        <v>0</v>
      </c>
      <c r="CU18" s="249"/>
      <c r="CV18" s="251">
        <f>CB19+CK19+BJ19+BY19+BP19+BM19+BS19+BV19+CE19+CH19</f>
        <v>0</v>
      </c>
      <c r="CW18" s="239"/>
      <c r="CX18" s="238">
        <f>CD19+CM19+BL19+CA19+BR19+BO19+BU19+BX19+CG19+CJ19</f>
        <v>13</v>
      </c>
      <c r="CY18" s="239"/>
      <c r="CZ18" s="241">
        <f>CV18-CX18</f>
        <v>-13</v>
      </c>
      <c r="DA18" s="242"/>
      <c r="DB18" s="220">
        <f>RANK(CT18,$CT$4:$CU$23,0)</f>
        <v>9</v>
      </c>
      <c r="DC18" s="221"/>
    </row>
    <row r="19" spans="2:107" s="6" customFormat="1" ht="26.25" customHeight="1">
      <c r="B19" s="281" t="s">
        <v>100</v>
      </c>
      <c r="C19" s="282"/>
      <c r="D19" s="283"/>
      <c r="E19" s="144"/>
      <c r="F19" s="143"/>
      <c r="G19" s="143" t="s">
        <v>82</v>
      </c>
      <c r="H19" s="143"/>
      <c r="I19" s="143"/>
      <c r="J19" s="152"/>
      <c r="K19" s="148"/>
      <c r="L19" s="149"/>
      <c r="M19" s="143" t="s">
        <v>82</v>
      </c>
      <c r="N19" s="143"/>
      <c r="O19" s="310"/>
      <c r="P19" s="310"/>
      <c r="Q19" s="281" t="s">
        <v>100</v>
      </c>
      <c r="R19" s="282"/>
      <c r="S19" s="283"/>
      <c r="T19" s="144"/>
      <c r="U19" s="143"/>
      <c r="V19" s="143" t="s">
        <v>82</v>
      </c>
      <c r="W19" s="143"/>
      <c r="X19" s="143"/>
      <c r="Y19" s="152"/>
      <c r="Z19" s="148"/>
      <c r="AA19" s="149"/>
      <c r="AB19" s="143" t="s">
        <v>82</v>
      </c>
      <c r="AC19" s="143"/>
      <c r="AD19" s="310"/>
      <c r="AE19" s="310"/>
      <c r="AF19" s="281" t="s">
        <v>100</v>
      </c>
      <c r="AG19" s="282"/>
      <c r="AH19" s="283"/>
      <c r="AI19" s="144"/>
      <c r="AJ19" s="143"/>
      <c r="AK19" s="143" t="s">
        <v>82</v>
      </c>
      <c r="AL19" s="143"/>
      <c r="AM19" s="143"/>
      <c r="AN19" s="152"/>
      <c r="AO19" s="148"/>
      <c r="AP19" s="149"/>
      <c r="AQ19" s="143" t="s">
        <v>82</v>
      </c>
      <c r="AR19" s="143"/>
      <c r="AS19" s="310"/>
      <c r="AT19" s="311"/>
      <c r="AU19" s="7"/>
      <c r="AV19" s="18"/>
      <c r="AW19" s="19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I19" s="254"/>
      <c r="BJ19" s="90">
        <v>0</v>
      </c>
      <c r="BK19" s="73" t="s">
        <v>37</v>
      </c>
      <c r="BL19" s="74">
        <v>1</v>
      </c>
      <c r="BM19" s="72">
        <v>0</v>
      </c>
      <c r="BN19" s="73" t="s">
        <v>37</v>
      </c>
      <c r="BO19" s="74">
        <v>2</v>
      </c>
      <c r="BP19" s="72">
        <v>0</v>
      </c>
      <c r="BQ19" s="73" t="s">
        <v>37</v>
      </c>
      <c r="BR19" s="74">
        <v>5</v>
      </c>
      <c r="BS19" s="72">
        <v>0</v>
      </c>
      <c r="BT19" s="73" t="s">
        <v>37</v>
      </c>
      <c r="BU19" s="74">
        <v>5</v>
      </c>
      <c r="BV19" s="72"/>
      <c r="BW19" s="73" t="s">
        <v>37</v>
      </c>
      <c r="BX19" s="74"/>
      <c r="BY19" s="72"/>
      <c r="BZ19" s="73" t="s">
        <v>37</v>
      </c>
      <c r="CA19" s="74"/>
      <c r="CB19" s="81"/>
      <c r="CC19" s="81" t="s">
        <v>37</v>
      </c>
      <c r="CD19" s="76"/>
      <c r="CE19" s="73"/>
      <c r="CF19" s="73"/>
      <c r="CG19" s="74"/>
      <c r="CH19" s="72"/>
      <c r="CI19" s="73" t="s">
        <v>37</v>
      </c>
      <c r="CJ19" s="74"/>
      <c r="CK19" s="75"/>
      <c r="CL19" s="81" t="s">
        <v>37</v>
      </c>
      <c r="CM19" s="76"/>
      <c r="CN19" s="165"/>
      <c r="CO19" s="170"/>
      <c r="CP19" s="169"/>
      <c r="CQ19" s="170"/>
      <c r="CR19" s="169"/>
      <c r="CS19" s="172"/>
      <c r="CT19" s="174"/>
      <c r="CU19" s="172"/>
      <c r="CV19" s="252"/>
      <c r="CW19" s="170"/>
      <c r="CX19" s="240"/>
      <c r="CY19" s="170"/>
      <c r="CZ19" s="243"/>
      <c r="DA19" s="244"/>
      <c r="DB19" s="222"/>
      <c r="DC19" s="223"/>
    </row>
    <row r="20" spans="2:107" s="6" customFormat="1" ht="26.25" customHeight="1">
      <c r="B20" s="281" t="s">
        <v>101</v>
      </c>
      <c r="C20" s="282"/>
      <c r="D20" s="283"/>
      <c r="E20" s="284"/>
      <c r="F20" s="285"/>
      <c r="G20" s="150" t="s">
        <v>82</v>
      </c>
      <c r="H20" s="150"/>
      <c r="I20" s="285"/>
      <c r="J20" s="313"/>
      <c r="K20" s="148"/>
      <c r="L20" s="149"/>
      <c r="M20" s="285" t="s">
        <v>82</v>
      </c>
      <c r="N20" s="285"/>
      <c r="O20" s="301"/>
      <c r="P20" s="301"/>
      <c r="Q20" s="281" t="s">
        <v>101</v>
      </c>
      <c r="R20" s="282"/>
      <c r="S20" s="283"/>
      <c r="T20" s="284"/>
      <c r="U20" s="285"/>
      <c r="V20" s="150" t="s">
        <v>82</v>
      </c>
      <c r="W20" s="150"/>
      <c r="X20" s="285"/>
      <c r="Y20" s="313"/>
      <c r="Z20" s="148"/>
      <c r="AA20" s="149"/>
      <c r="AB20" s="285" t="s">
        <v>82</v>
      </c>
      <c r="AC20" s="285"/>
      <c r="AD20" s="301"/>
      <c r="AE20" s="301"/>
      <c r="AF20" s="281" t="s">
        <v>101</v>
      </c>
      <c r="AG20" s="282"/>
      <c r="AH20" s="283"/>
      <c r="AI20" s="284"/>
      <c r="AJ20" s="285"/>
      <c r="AK20" s="150" t="s">
        <v>82</v>
      </c>
      <c r="AL20" s="150"/>
      <c r="AM20" s="285"/>
      <c r="AN20" s="313"/>
      <c r="AO20" s="148"/>
      <c r="AP20" s="149"/>
      <c r="AQ20" s="285" t="s">
        <v>82</v>
      </c>
      <c r="AR20" s="285"/>
      <c r="AS20" s="301"/>
      <c r="AT20" s="302"/>
      <c r="AU20" s="7"/>
      <c r="AV20" s="18"/>
      <c r="AW20" s="19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I20" s="245" t="s">
        <v>73</v>
      </c>
      <c r="BJ20" s="120"/>
      <c r="BK20" s="121"/>
      <c r="BL20" s="122"/>
      <c r="BM20" s="77"/>
      <c r="BN20" s="78"/>
      <c r="BO20" s="79"/>
      <c r="BP20" s="77"/>
      <c r="BQ20" s="78" t="s">
        <v>84</v>
      </c>
      <c r="BR20" s="79"/>
      <c r="BS20" s="77"/>
      <c r="BT20" s="78"/>
      <c r="BU20" s="79"/>
      <c r="BV20" s="138"/>
      <c r="BW20" s="127"/>
      <c r="BX20" s="128"/>
      <c r="BY20" s="138"/>
      <c r="BZ20" s="127"/>
      <c r="CA20" s="128"/>
      <c r="CB20" s="77"/>
      <c r="CC20" s="78" t="s">
        <v>84</v>
      </c>
      <c r="CD20" s="79"/>
      <c r="CE20" s="77"/>
      <c r="CF20" s="78"/>
      <c r="CG20" s="79"/>
      <c r="CH20" s="83"/>
      <c r="CI20" s="83"/>
      <c r="CJ20" s="84"/>
      <c r="CK20" s="77"/>
      <c r="CL20" s="78" t="s">
        <v>60</v>
      </c>
      <c r="CM20" s="79"/>
      <c r="CN20" s="247">
        <f>COUNTIF(BJ20:CM20,"◯")</f>
        <v>2</v>
      </c>
      <c r="CO20" s="239">
        <f>COUNTIF(BI20:BW20,"△")</f>
        <v>0</v>
      </c>
      <c r="CP20" s="248">
        <f>COUNTIF(BK20:CL20,"△")</f>
        <v>0</v>
      </c>
      <c r="CQ20" s="239"/>
      <c r="CR20" s="248">
        <f>COUNTIF(BK20:CL20,"×")</f>
        <v>1</v>
      </c>
      <c r="CS20" s="249"/>
      <c r="CT20" s="250">
        <f>CN20*3+CP20*1</f>
        <v>6</v>
      </c>
      <c r="CU20" s="249"/>
      <c r="CV20" s="251">
        <f>CB21+CK21+BJ21+BY21+BP21+BM21+BS21+BV21+CE21+CH21</f>
        <v>8</v>
      </c>
      <c r="CW20" s="239"/>
      <c r="CX20" s="238">
        <f>CD21+CM21+BL21+CA21+BR21+BO21+BU21+BX21+CG21+CJ21</f>
        <v>4</v>
      </c>
      <c r="CY20" s="239"/>
      <c r="CZ20" s="216">
        <f>CV20-CX20</f>
        <v>4</v>
      </c>
      <c r="DA20" s="217"/>
      <c r="DB20" s="220">
        <f>RANK(CT20,$CT$4:$CU$23,0)</f>
        <v>6</v>
      </c>
      <c r="DC20" s="221"/>
    </row>
    <row r="21" spans="2:107" s="6" customFormat="1" ht="26.25" customHeight="1">
      <c r="B21" s="281" t="s">
        <v>102</v>
      </c>
      <c r="C21" s="282"/>
      <c r="D21" s="283"/>
      <c r="E21" s="144"/>
      <c r="F21" s="143"/>
      <c r="G21" s="294" t="s">
        <v>82</v>
      </c>
      <c r="H21" s="295"/>
      <c r="I21" s="296"/>
      <c r="J21" s="297"/>
      <c r="K21" s="148"/>
      <c r="L21" s="149"/>
      <c r="M21" s="150" t="s">
        <v>82</v>
      </c>
      <c r="N21" s="150"/>
      <c r="O21" s="303"/>
      <c r="P21" s="303"/>
      <c r="Q21" s="281" t="s">
        <v>102</v>
      </c>
      <c r="R21" s="282"/>
      <c r="S21" s="283"/>
      <c r="T21" s="144"/>
      <c r="U21" s="143"/>
      <c r="V21" s="294" t="s">
        <v>82</v>
      </c>
      <c r="W21" s="295"/>
      <c r="X21" s="296"/>
      <c r="Y21" s="297"/>
      <c r="Z21" s="148"/>
      <c r="AA21" s="149"/>
      <c r="AB21" s="150" t="s">
        <v>82</v>
      </c>
      <c r="AC21" s="150"/>
      <c r="AD21" s="303"/>
      <c r="AE21" s="303"/>
      <c r="AF21" s="281" t="s">
        <v>102</v>
      </c>
      <c r="AG21" s="282"/>
      <c r="AH21" s="283"/>
      <c r="AI21" s="144"/>
      <c r="AJ21" s="143"/>
      <c r="AK21" s="294" t="s">
        <v>82</v>
      </c>
      <c r="AL21" s="295"/>
      <c r="AM21" s="296"/>
      <c r="AN21" s="297"/>
      <c r="AO21" s="148"/>
      <c r="AP21" s="149"/>
      <c r="AQ21" s="150" t="s">
        <v>82</v>
      </c>
      <c r="AR21" s="150"/>
      <c r="AS21" s="303"/>
      <c r="AT21" s="312"/>
      <c r="AU21" s="7"/>
      <c r="AV21" s="18"/>
      <c r="AW21" s="19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I21" s="246"/>
      <c r="BJ21" s="123"/>
      <c r="BK21" s="124" t="s">
        <v>37</v>
      </c>
      <c r="BL21" s="125"/>
      <c r="BM21" s="72"/>
      <c r="BN21" s="73" t="s">
        <v>37</v>
      </c>
      <c r="BO21" s="74"/>
      <c r="BP21" s="72">
        <v>1</v>
      </c>
      <c r="BQ21" s="73" t="s">
        <v>37</v>
      </c>
      <c r="BR21" s="74">
        <v>0</v>
      </c>
      <c r="BS21" s="72"/>
      <c r="BT21" s="73" t="s">
        <v>37</v>
      </c>
      <c r="BU21" s="74"/>
      <c r="BV21" s="140"/>
      <c r="BW21" s="118" t="s">
        <v>37</v>
      </c>
      <c r="BX21" s="141"/>
      <c r="BY21" s="140"/>
      <c r="BZ21" s="118" t="s">
        <v>37</v>
      </c>
      <c r="CA21" s="141"/>
      <c r="CB21" s="81">
        <v>6</v>
      </c>
      <c r="CC21" s="81" t="s">
        <v>37</v>
      </c>
      <c r="CD21" s="76">
        <v>2</v>
      </c>
      <c r="CE21" s="81"/>
      <c r="CF21" s="81" t="s">
        <v>37</v>
      </c>
      <c r="CG21" s="76"/>
      <c r="CH21" s="81"/>
      <c r="CI21" s="81"/>
      <c r="CJ21" s="76"/>
      <c r="CK21" s="75">
        <v>1</v>
      </c>
      <c r="CL21" s="81" t="s">
        <v>37</v>
      </c>
      <c r="CM21" s="76">
        <v>2</v>
      </c>
      <c r="CN21" s="165"/>
      <c r="CO21" s="170"/>
      <c r="CP21" s="169"/>
      <c r="CQ21" s="170"/>
      <c r="CR21" s="169"/>
      <c r="CS21" s="172"/>
      <c r="CT21" s="174"/>
      <c r="CU21" s="172"/>
      <c r="CV21" s="252"/>
      <c r="CW21" s="170"/>
      <c r="CX21" s="240"/>
      <c r="CY21" s="170"/>
      <c r="CZ21" s="218"/>
      <c r="DA21" s="219"/>
      <c r="DB21" s="222"/>
      <c r="DC21" s="223"/>
    </row>
    <row r="22" spans="2:107" s="6" customFormat="1" ht="26.25" customHeight="1">
      <c r="B22" s="281" t="s">
        <v>103</v>
      </c>
      <c r="C22" s="282"/>
      <c r="D22" s="283"/>
      <c r="E22" s="284"/>
      <c r="F22" s="285"/>
      <c r="G22" s="150" t="s">
        <v>82</v>
      </c>
      <c r="H22" s="150"/>
      <c r="I22" s="286"/>
      <c r="J22" s="152"/>
      <c r="K22" s="299"/>
      <c r="L22" s="300"/>
      <c r="M22" s="285" t="s">
        <v>82</v>
      </c>
      <c r="N22" s="285"/>
      <c r="O22" s="301"/>
      <c r="P22" s="301"/>
      <c r="Q22" s="281" t="s">
        <v>103</v>
      </c>
      <c r="R22" s="282"/>
      <c r="S22" s="283"/>
      <c r="T22" s="284"/>
      <c r="U22" s="285"/>
      <c r="V22" s="150" t="s">
        <v>82</v>
      </c>
      <c r="W22" s="150"/>
      <c r="X22" s="286"/>
      <c r="Y22" s="152"/>
      <c r="Z22" s="299"/>
      <c r="AA22" s="300"/>
      <c r="AB22" s="285" t="s">
        <v>82</v>
      </c>
      <c r="AC22" s="285"/>
      <c r="AD22" s="301"/>
      <c r="AE22" s="301"/>
      <c r="AF22" s="281" t="s">
        <v>103</v>
      </c>
      <c r="AG22" s="282"/>
      <c r="AH22" s="283"/>
      <c r="AI22" s="284"/>
      <c r="AJ22" s="285"/>
      <c r="AK22" s="150" t="s">
        <v>82</v>
      </c>
      <c r="AL22" s="150"/>
      <c r="AM22" s="286"/>
      <c r="AN22" s="152"/>
      <c r="AO22" s="299"/>
      <c r="AP22" s="300"/>
      <c r="AQ22" s="285" t="s">
        <v>82</v>
      </c>
      <c r="AR22" s="285"/>
      <c r="AS22" s="301"/>
      <c r="AT22" s="302"/>
      <c r="AU22" s="2"/>
      <c r="AV22" s="18"/>
      <c r="AW22" s="19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I22" s="161" t="s">
        <v>36</v>
      </c>
      <c r="BJ22" s="126"/>
      <c r="BK22" s="127"/>
      <c r="BL22" s="128"/>
      <c r="BM22" s="94"/>
      <c r="BN22" s="95"/>
      <c r="BO22" s="55"/>
      <c r="BP22" s="77" t="s">
        <v>136</v>
      </c>
      <c r="BQ22" s="78" t="s">
        <v>135</v>
      </c>
      <c r="BR22" s="101" t="s">
        <v>162</v>
      </c>
      <c r="BS22" s="77" t="s">
        <v>136</v>
      </c>
      <c r="BT22" s="78" t="s">
        <v>135</v>
      </c>
      <c r="BU22" s="101" t="s">
        <v>137</v>
      </c>
      <c r="BV22" s="138"/>
      <c r="BW22" s="127"/>
      <c r="BX22" s="128"/>
      <c r="BY22" s="138"/>
      <c r="BZ22" s="127"/>
      <c r="CA22" s="128"/>
      <c r="CB22" s="77"/>
      <c r="CC22" s="78" t="s">
        <v>84</v>
      </c>
      <c r="CD22" s="79"/>
      <c r="CE22" s="77"/>
      <c r="CF22" s="78" t="s">
        <v>84</v>
      </c>
      <c r="CG22" s="79"/>
      <c r="CH22" s="77"/>
      <c r="CI22" s="78" t="s">
        <v>84</v>
      </c>
      <c r="CJ22" s="79"/>
      <c r="CK22" s="77"/>
      <c r="CL22" s="78"/>
      <c r="CM22" s="79"/>
      <c r="CN22" s="163">
        <f>COUNTIF(BJ22:CM22,"◯")</f>
        <v>3</v>
      </c>
      <c r="CO22" s="168">
        <f>COUNTIF(BI22:BW22,"△")</f>
        <v>2</v>
      </c>
      <c r="CP22" s="167">
        <f>COUNTIF(BK22:CL22,"△")</f>
        <v>2</v>
      </c>
      <c r="CQ22" s="168"/>
      <c r="CR22" s="167">
        <f>COUNTIF(BK22:CL22,"×")</f>
        <v>0</v>
      </c>
      <c r="CS22" s="171"/>
      <c r="CT22" s="173">
        <f>CN22*3+CP22*1</f>
        <v>11</v>
      </c>
      <c r="CU22" s="171"/>
      <c r="CV22" s="230">
        <f>CB23+CK23+BJ23+BY23+BP23+BM23+BS23+BV23+CE23+CH23</f>
        <v>12</v>
      </c>
      <c r="CW22" s="168"/>
      <c r="CX22" s="232">
        <f>CD23+CM23+BL23+CA23+BR23+BO23+BU23+BX23+CG23+CJ23</f>
        <v>3</v>
      </c>
      <c r="CY22" s="168"/>
      <c r="CZ22" s="234">
        <f>CV22-CX22</f>
        <v>9</v>
      </c>
      <c r="DA22" s="235"/>
      <c r="DB22" s="205">
        <f>RANK(CT22,$CT$4:$CU$23,0)</f>
        <v>1</v>
      </c>
      <c r="DC22" s="206"/>
    </row>
    <row r="23" spans="2:107" ht="26.25" customHeight="1" thickBot="1">
      <c r="B23" s="96"/>
      <c r="C23" s="92" t="s">
        <v>104</v>
      </c>
      <c r="D23" s="93"/>
      <c r="E23" s="325"/>
      <c r="F23" s="296"/>
      <c r="G23" s="294" t="s">
        <v>82</v>
      </c>
      <c r="H23" s="295"/>
      <c r="I23" s="143"/>
      <c r="J23" s="152"/>
      <c r="K23" s="148"/>
      <c r="L23" s="149"/>
      <c r="M23" s="143" t="s">
        <v>82</v>
      </c>
      <c r="N23" s="143"/>
      <c r="O23" s="301"/>
      <c r="P23" s="301"/>
      <c r="Q23" s="96"/>
      <c r="R23" s="92" t="s">
        <v>104</v>
      </c>
      <c r="S23" s="93"/>
      <c r="T23" s="325"/>
      <c r="U23" s="296"/>
      <c r="V23" s="294" t="s">
        <v>82</v>
      </c>
      <c r="W23" s="295"/>
      <c r="X23" s="143"/>
      <c r="Y23" s="152"/>
      <c r="Z23" s="148"/>
      <c r="AA23" s="149"/>
      <c r="AB23" s="143" t="s">
        <v>82</v>
      </c>
      <c r="AC23" s="143"/>
      <c r="AD23" s="301"/>
      <c r="AE23" s="301"/>
      <c r="AF23" s="96"/>
      <c r="AG23" s="92" t="s">
        <v>104</v>
      </c>
      <c r="AH23" s="93"/>
      <c r="AI23" s="325"/>
      <c r="AJ23" s="296"/>
      <c r="AK23" s="294" t="s">
        <v>82</v>
      </c>
      <c r="AL23" s="295"/>
      <c r="AM23" s="143"/>
      <c r="AN23" s="152"/>
      <c r="AO23" s="148"/>
      <c r="AP23" s="149"/>
      <c r="AQ23" s="143" t="s">
        <v>82</v>
      </c>
      <c r="AR23" s="143"/>
      <c r="AS23" s="301"/>
      <c r="AT23" s="302"/>
      <c r="BI23" s="224"/>
      <c r="BJ23" s="129"/>
      <c r="BK23" s="130" t="s">
        <v>88</v>
      </c>
      <c r="BL23" s="131"/>
      <c r="BM23" s="105"/>
      <c r="BN23" s="106" t="s">
        <v>88</v>
      </c>
      <c r="BO23" s="88"/>
      <c r="BP23" s="105">
        <v>1</v>
      </c>
      <c r="BQ23" s="85" t="s">
        <v>88</v>
      </c>
      <c r="BR23" s="86">
        <v>1</v>
      </c>
      <c r="BS23" s="105">
        <v>0</v>
      </c>
      <c r="BT23" s="85" t="s">
        <v>88</v>
      </c>
      <c r="BU23" s="86">
        <v>0</v>
      </c>
      <c r="BV23" s="139"/>
      <c r="BW23" s="130" t="s">
        <v>88</v>
      </c>
      <c r="BX23" s="131"/>
      <c r="BY23" s="139"/>
      <c r="BZ23" s="130" t="s">
        <v>88</v>
      </c>
      <c r="CA23" s="131"/>
      <c r="CB23" s="105">
        <v>4</v>
      </c>
      <c r="CC23" s="85" t="s">
        <v>88</v>
      </c>
      <c r="CD23" s="86">
        <v>1</v>
      </c>
      <c r="CE23" s="105">
        <v>5</v>
      </c>
      <c r="CF23" s="85" t="s">
        <v>88</v>
      </c>
      <c r="CG23" s="86">
        <v>0</v>
      </c>
      <c r="CH23" s="105">
        <v>2</v>
      </c>
      <c r="CI23" s="85" t="s">
        <v>88</v>
      </c>
      <c r="CJ23" s="86">
        <v>1</v>
      </c>
      <c r="CK23" s="87"/>
      <c r="CL23" s="85"/>
      <c r="CM23" s="88"/>
      <c r="CN23" s="225"/>
      <c r="CO23" s="226"/>
      <c r="CP23" s="227"/>
      <c r="CQ23" s="226"/>
      <c r="CR23" s="227"/>
      <c r="CS23" s="228"/>
      <c r="CT23" s="229"/>
      <c r="CU23" s="228"/>
      <c r="CV23" s="231"/>
      <c r="CW23" s="226"/>
      <c r="CX23" s="233"/>
      <c r="CY23" s="226"/>
      <c r="CZ23" s="236"/>
      <c r="DA23" s="237"/>
      <c r="DB23" s="207"/>
      <c r="DC23" s="208"/>
    </row>
    <row r="24" spans="2:46" ht="26.25" customHeight="1" thickBot="1">
      <c r="B24" s="305" t="s">
        <v>105</v>
      </c>
      <c r="C24" s="306"/>
      <c r="D24" s="307"/>
      <c r="E24" s="290"/>
      <c r="F24" s="291"/>
      <c r="G24" s="292" t="s">
        <v>82</v>
      </c>
      <c r="H24" s="293"/>
      <c r="I24" s="292"/>
      <c r="J24" s="298"/>
      <c r="K24" s="290"/>
      <c r="L24" s="291"/>
      <c r="M24" s="292"/>
      <c r="N24" s="293"/>
      <c r="O24" s="292"/>
      <c r="P24" s="292"/>
      <c r="Q24" s="305" t="s">
        <v>105</v>
      </c>
      <c r="R24" s="306"/>
      <c r="S24" s="307"/>
      <c r="T24" s="290"/>
      <c r="U24" s="291"/>
      <c r="V24" s="292" t="s">
        <v>82</v>
      </c>
      <c r="W24" s="293"/>
      <c r="X24" s="292"/>
      <c r="Y24" s="298"/>
      <c r="Z24" s="290"/>
      <c r="AA24" s="291"/>
      <c r="AB24" s="292"/>
      <c r="AC24" s="293"/>
      <c r="AD24" s="292"/>
      <c r="AE24" s="292"/>
      <c r="AF24" s="305" t="s">
        <v>105</v>
      </c>
      <c r="AG24" s="306"/>
      <c r="AH24" s="307"/>
      <c r="AI24" s="290"/>
      <c r="AJ24" s="291"/>
      <c r="AK24" s="292" t="s">
        <v>82</v>
      </c>
      <c r="AL24" s="293"/>
      <c r="AM24" s="292"/>
      <c r="AN24" s="298"/>
      <c r="AO24" s="290"/>
      <c r="AP24" s="291"/>
      <c r="AQ24" s="292"/>
      <c r="AR24" s="293"/>
      <c r="AS24" s="292"/>
      <c r="AT24" s="304"/>
    </row>
  </sheetData>
  <sheetProtection/>
  <mergeCells count="427">
    <mergeCell ref="E12:F12"/>
    <mergeCell ref="B10:D10"/>
    <mergeCell ref="K9:P9"/>
    <mergeCell ref="E11:J11"/>
    <mergeCell ref="K11:P11"/>
    <mergeCell ref="E10:F10"/>
    <mergeCell ref="G10:H10"/>
    <mergeCell ref="B9:D9"/>
    <mergeCell ref="E9:F9"/>
    <mergeCell ref="I12:J12"/>
    <mergeCell ref="AQ23:AR23"/>
    <mergeCell ref="AB23:AC23"/>
    <mergeCell ref="E23:F23"/>
    <mergeCell ref="G23:H23"/>
    <mergeCell ref="I23:J23"/>
    <mergeCell ref="X14:Y14"/>
    <mergeCell ref="Z14:AA14"/>
    <mergeCell ref="T12:Y12"/>
    <mergeCell ref="Z12:AE12"/>
    <mergeCell ref="X23:Y23"/>
    <mergeCell ref="Z23:AA23"/>
    <mergeCell ref="Z19:AA19"/>
    <mergeCell ref="T19:U19"/>
    <mergeCell ref="AB19:AC19"/>
    <mergeCell ref="T15:AE15"/>
    <mergeCell ref="X24:Y24"/>
    <mergeCell ref="Q24:S24"/>
    <mergeCell ref="M14:N14"/>
    <mergeCell ref="O14:P14"/>
    <mergeCell ref="K19:L19"/>
    <mergeCell ref="M19:N19"/>
    <mergeCell ref="M22:N22"/>
    <mergeCell ref="K14:L14"/>
    <mergeCell ref="B14:D14"/>
    <mergeCell ref="E14:F14"/>
    <mergeCell ref="I22:J22"/>
    <mergeCell ref="E16:P17"/>
    <mergeCell ref="K23:L23"/>
    <mergeCell ref="M23:N23"/>
    <mergeCell ref="O23:P23"/>
    <mergeCell ref="G14:H14"/>
    <mergeCell ref="I14:J14"/>
    <mergeCell ref="AM14:AN14"/>
    <mergeCell ref="AO14:AP14"/>
    <mergeCell ref="AQ14:AR14"/>
    <mergeCell ref="AS14:AT14"/>
    <mergeCell ref="O13:P13"/>
    <mergeCell ref="B24:D24"/>
    <mergeCell ref="T23:U23"/>
    <mergeCell ref="V23:W23"/>
    <mergeCell ref="T14:U14"/>
    <mergeCell ref="V14:W14"/>
    <mergeCell ref="K13:L13"/>
    <mergeCell ref="M13:N13"/>
    <mergeCell ref="AB13:AC13"/>
    <mergeCell ref="AF14:AH14"/>
    <mergeCell ref="AI14:AJ14"/>
    <mergeCell ref="AK14:AL14"/>
    <mergeCell ref="AB14:AC14"/>
    <mergeCell ref="AD14:AE14"/>
    <mergeCell ref="AQ12:AR12"/>
    <mergeCell ref="AF6:AH6"/>
    <mergeCell ref="AF7:AH7"/>
    <mergeCell ref="K7:P7"/>
    <mergeCell ref="AQ8:AR8"/>
    <mergeCell ref="AO8:AP8"/>
    <mergeCell ref="AO6:AP6"/>
    <mergeCell ref="K12:L12"/>
    <mergeCell ref="M12:N12"/>
    <mergeCell ref="Q12:S12"/>
    <mergeCell ref="AI7:AJ7"/>
    <mergeCell ref="AI8:AJ8"/>
    <mergeCell ref="AB8:AC8"/>
    <mergeCell ref="AF8:AH8"/>
    <mergeCell ref="M8:N8"/>
    <mergeCell ref="AI11:AJ11"/>
    <mergeCell ref="AF9:AH9"/>
    <mergeCell ref="AI9:AN9"/>
    <mergeCell ref="AK10:AL10"/>
    <mergeCell ref="AM8:AN8"/>
    <mergeCell ref="B6:D6"/>
    <mergeCell ref="B2:D4"/>
    <mergeCell ref="E3:P4"/>
    <mergeCell ref="B7:D7"/>
    <mergeCell ref="I6:J6"/>
    <mergeCell ref="B8:D8"/>
    <mergeCell ref="I8:J8"/>
    <mergeCell ref="E8:F8"/>
    <mergeCell ref="G6:H6"/>
    <mergeCell ref="E7:F7"/>
    <mergeCell ref="G7:H7"/>
    <mergeCell ref="I7:J7"/>
    <mergeCell ref="AD8:AE8"/>
    <mergeCell ref="AD9:AE9"/>
    <mergeCell ref="V8:W8"/>
    <mergeCell ref="G8:H8"/>
    <mergeCell ref="Z7:AA7"/>
    <mergeCell ref="T8:U8"/>
    <mergeCell ref="O8:P8"/>
    <mergeCell ref="T2:AE2"/>
    <mergeCell ref="T3:AE4"/>
    <mergeCell ref="Q2:S4"/>
    <mergeCell ref="E2:P2"/>
    <mergeCell ref="Z6:AA6"/>
    <mergeCell ref="AB6:AC6"/>
    <mergeCell ref="T5:Y5"/>
    <mergeCell ref="T6:U6"/>
    <mergeCell ref="V6:W6"/>
    <mergeCell ref="E6:F6"/>
    <mergeCell ref="Z5:AE5"/>
    <mergeCell ref="AD6:AE6"/>
    <mergeCell ref="T10:U10"/>
    <mergeCell ref="V10:W10"/>
    <mergeCell ref="B5:D5"/>
    <mergeCell ref="E5:J5"/>
    <mergeCell ref="AD7:AE7"/>
    <mergeCell ref="AB9:AC9"/>
    <mergeCell ref="AB10:AC10"/>
    <mergeCell ref="K8:L8"/>
    <mergeCell ref="K5:P5"/>
    <mergeCell ref="Q5:S5"/>
    <mergeCell ref="Q8:S8"/>
    <mergeCell ref="T9:U9"/>
    <mergeCell ref="V9:W9"/>
    <mergeCell ref="K6:L6"/>
    <mergeCell ref="M6:N6"/>
    <mergeCell ref="V7:W7"/>
    <mergeCell ref="O6:P6"/>
    <mergeCell ref="T7:U7"/>
    <mergeCell ref="AF10:AH10"/>
    <mergeCell ref="AD10:AE10"/>
    <mergeCell ref="Q9:S9"/>
    <mergeCell ref="Q6:S6"/>
    <mergeCell ref="Q7:S7"/>
    <mergeCell ref="X6:Y6"/>
    <mergeCell ref="X10:Y10"/>
    <mergeCell ref="AB7:AC7"/>
    <mergeCell ref="X9:Y9"/>
    <mergeCell ref="X7:Y7"/>
    <mergeCell ref="AF2:AH4"/>
    <mergeCell ref="AF5:AH5"/>
    <mergeCell ref="AM6:AN6"/>
    <mergeCell ref="AQ6:AR6"/>
    <mergeCell ref="AS6:AT6"/>
    <mergeCell ref="V11:W11"/>
    <mergeCell ref="X11:Y11"/>
    <mergeCell ref="X8:Y8"/>
    <mergeCell ref="Z8:AA8"/>
    <mergeCell ref="Z10:AA10"/>
    <mergeCell ref="AK7:AL7"/>
    <mergeCell ref="AM7:AN7"/>
    <mergeCell ref="AM11:AN11"/>
    <mergeCell ref="AI2:AT2"/>
    <mergeCell ref="AI5:AN5"/>
    <mergeCell ref="AO5:AT5"/>
    <mergeCell ref="AI6:AJ6"/>
    <mergeCell ref="AK6:AL6"/>
    <mergeCell ref="AK8:AL8"/>
    <mergeCell ref="AK11:AL11"/>
    <mergeCell ref="AI12:AJ12"/>
    <mergeCell ref="AK12:AL12"/>
    <mergeCell ref="AS8:AT8"/>
    <mergeCell ref="AS12:AT12"/>
    <mergeCell ref="I10:J10"/>
    <mergeCell ref="K10:L10"/>
    <mergeCell ref="AO12:AP12"/>
    <mergeCell ref="Z9:AA9"/>
    <mergeCell ref="AM12:AN12"/>
    <mergeCell ref="M10:N10"/>
    <mergeCell ref="B18:D18"/>
    <mergeCell ref="AF13:AH13"/>
    <mergeCell ref="Q14:S14"/>
    <mergeCell ref="Q15:S17"/>
    <mergeCell ref="X13:Y13"/>
    <mergeCell ref="Z13:AA13"/>
    <mergeCell ref="B13:D13"/>
    <mergeCell ref="E13:F13"/>
    <mergeCell ref="G13:H13"/>
    <mergeCell ref="I13:J13"/>
    <mergeCell ref="O12:P12"/>
    <mergeCell ref="G12:H12"/>
    <mergeCell ref="K21:L21"/>
    <mergeCell ref="B19:D19"/>
    <mergeCell ref="K18:P18"/>
    <mergeCell ref="T11:U11"/>
    <mergeCell ref="E19:F19"/>
    <mergeCell ref="G19:H19"/>
    <mergeCell ref="I19:J19"/>
    <mergeCell ref="B15:D17"/>
    <mergeCell ref="B22:D22"/>
    <mergeCell ref="E22:F22"/>
    <mergeCell ref="T13:U13"/>
    <mergeCell ref="B21:D21"/>
    <mergeCell ref="E21:F21"/>
    <mergeCell ref="G21:H21"/>
    <mergeCell ref="I21:J21"/>
    <mergeCell ref="M21:N21"/>
    <mergeCell ref="B20:D20"/>
    <mergeCell ref="E20:F20"/>
    <mergeCell ref="G22:H22"/>
    <mergeCell ref="Q13:S13"/>
    <mergeCell ref="AD13:AE13"/>
    <mergeCell ref="E18:J18"/>
    <mergeCell ref="K22:L22"/>
    <mergeCell ref="V13:W13"/>
    <mergeCell ref="G20:H20"/>
    <mergeCell ref="I20:J20"/>
    <mergeCell ref="K20:L20"/>
    <mergeCell ref="E15:P15"/>
    <mergeCell ref="Z18:AE18"/>
    <mergeCell ref="Q19:S19"/>
    <mergeCell ref="AD19:AE19"/>
    <mergeCell ref="X20:Y20"/>
    <mergeCell ref="Q21:S21"/>
    <mergeCell ref="V19:W19"/>
    <mergeCell ref="X19:Y19"/>
    <mergeCell ref="O10:P10"/>
    <mergeCell ref="Z11:AA11"/>
    <mergeCell ref="AB11:AC11"/>
    <mergeCell ref="AD11:AE11"/>
    <mergeCell ref="Q20:S20"/>
    <mergeCell ref="T20:U20"/>
    <mergeCell ref="AD20:AE20"/>
    <mergeCell ref="AB20:AC20"/>
    <mergeCell ref="V20:W20"/>
    <mergeCell ref="T18:Y18"/>
    <mergeCell ref="AI15:AT15"/>
    <mergeCell ref="T16:AE17"/>
    <mergeCell ref="AI18:AN18"/>
    <mergeCell ref="AO18:AT18"/>
    <mergeCell ref="O24:P24"/>
    <mergeCell ref="O20:P20"/>
    <mergeCell ref="O19:P19"/>
    <mergeCell ref="AF15:AH17"/>
    <mergeCell ref="O21:P21"/>
    <mergeCell ref="AI23:AJ23"/>
    <mergeCell ref="AQ19:AR19"/>
    <mergeCell ref="E24:F24"/>
    <mergeCell ref="G24:H24"/>
    <mergeCell ref="I24:J24"/>
    <mergeCell ref="K24:L24"/>
    <mergeCell ref="M24:N24"/>
    <mergeCell ref="AK23:AL23"/>
    <mergeCell ref="M20:N20"/>
    <mergeCell ref="Z20:AA20"/>
    <mergeCell ref="O22:P22"/>
    <mergeCell ref="AF18:AH18"/>
    <mergeCell ref="AQ20:AR20"/>
    <mergeCell ref="AK21:AL21"/>
    <mergeCell ref="AM21:AN21"/>
    <mergeCell ref="AO21:AP21"/>
    <mergeCell ref="AQ21:AR21"/>
    <mergeCell ref="AF19:AH19"/>
    <mergeCell ref="AM19:AN19"/>
    <mergeCell ref="AF20:AH20"/>
    <mergeCell ref="AO19:AP19"/>
    <mergeCell ref="AI16:AT17"/>
    <mergeCell ref="AS19:AT19"/>
    <mergeCell ref="AS20:AT20"/>
    <mergeCell ref="AS21:AT21"/>
    <mergeCell ref="AO20:AP20"/>
    <mergeCell ref="AI20:AJ20"/>
    <mergeCell ref="AK20:AL20"/>
    <mergeCell ref="AM20:AN20"/>
    <mergeCell ref="AI19:AJ19"/>
    <mergeCell ref="AK19:AL19"/>
    <mergeCell ref="AS24:AT24"/>
    <mergeCell ref="AI24:AJ24"/>
    <mergeCell ref="Z24:AA24"/>
    <mergeCell ref="AO23:AP23"/>
    <mergeCell ref="AS23:AT23"/>
    <mergeCell ref="AQ24:AR24"/>
    <mergeCell ref="AF24:AH24"/>
    <mergeCell ref="AD23:AE23"/>
    <mergeCell ref="AB24:AC24"/>
    <mergeCell ref="AM23:AN23"/>
    <mergeCell ref="Z21:AA21"/>
    <mergeCell ref="AI22:AJ22"/>
    <mergeCell ref="AQ22:AR22"/>
    <mergeCell ref="AS22:AT22"/>
    <mergeCell ref="AF21:AH21"/>
    <mergeCell ref="AI21:AJ21"/>
    <mergeCell ref="AK22:AL22"/>
    <mergeCell ref="AD21:AE21"/>
    <mergeCell ref="AB21:AC21"/>
    <mergeCell ref="Z22:AA22"/>
    <mergeCell ref="AB22:AC22"/>
    <mergeCell ref="AK24:AL24"/>
    <mergeCell ref="AM24:AN24"/>
    <mergeCell ref="AO24:AP24"/>
    <mergeCell ref="AD24:AE24"/>
    <mergeCell ref="AF22:AH22"/>
    <mergeCell ref="AM22:AN22"/>
    <mergeCell ref="AO22:AP22"/>
    <mergeCell ref="AD22:AE22"/>
    <mergeCell ref="Q22:S22"/>
    <mergeCell ref="T22:U22"/>
    <mergeCell ref="V22:W22"/>
    <mergeCell ref="X22:Y22"/>
    <mergeCell ref="Q18:S18"/>
    <mergeCell ref="T24:U24"/>
    <mergeCell ref="V24:W24"/>
    <mergeCell ref="T21:U21"/>
    <mergeCell ref="V21:W21"/>
    <mergeCell ref="X21:Y21"/>
    <mergeCell ref="CZ6:DA7"/>
    <mergeCell ref="CP4:CQ5"/>
    <mergeCell ref="CR4:CS5"/>
    <mergeCell ref="CT4:CU5"/>
    <mergeCell ref="CV4:CW5"/>
    <mergeCell ref="CX4:CY5"/>
    <mergeCell ref="DB8:DC9"/>
    <mergeCell ref="CZ4:DA5"/>
    <mergeCell ref="DB4:DC5"/>
    <mergeCell ref="BI6:BI7"/>
    <mergeCell ref="CN6:CO7"/>
    <mergeCell ref="CP6:CQ7"/>
    <mergeCell ref="CR6:CS7"/>
    <mergeCell ref="CT6:CU7"/>
    <mergeCell ref="CV6:CW7"/>
    <mergeCell ref="CX6:CY7"/>
    <mergeCell ref="CV10:CW11"/>
    <mergeCell ref="DB6:DC7"/>
    <mergeCell ref="BI8:BI9"/>
    <mergeCell ref="CN8:CO9"/>
    <mergeCell ref="CP8:CQ9"/>
    <mergeCell ref="CR8:CS9"/>
    <mergeCell ref="CT8:CU9"/>
    <mergeCell ref="CV8:CW9"/>
    <mergeCell ref="CX8:CY9"/>
    <mergeCell ref="CZ8:DA9"/>
    <mergeCell ref="CX10:CY11"/>
    <mergeCell ref="CZ10:DA11"/>
    <mergeCell ref="DB10:DC11"/>
    <mergeCell ref="BI12:BI13"/>
    <mergeCell ref="CN12:CO13"/>
    <mergeCell ref="CP12:CQ13"/>
    <mergeCell ref="CR12:CS13"/>
    <mergeCell ref="CT12:CU13"/>
    <mergeCell ref="CV12:CW13"/>
    <mergeCell ref="CX12:CY13"/>
    <mergeCell ref="CZ12:DA13"/>
    <mergeCell ref="DB12:DC13"/>
    <mergeCell ref="BI14:BI15"/>
    <mergeCell ref="CN14:CO15"/>
    <mergeCell ref="CP14:CQ15"/>
    <mergeCell ref="CR14:CS15"/>
    <mergeCell ref="CT14:CU15"/>
    <mergeCell ref="CV14:CW15"/>
    <mergeCell ref="CX14:CY15"/>
    <mergeCell ref="CZ14:DA15"/>
    <mergeCell ref="DB14:DC15"/>
    <mergeCell ref="BI16:BI17"/>
    <mergeCell ref="CN16:CO17"/>
    <mergeCell ref="CP16:CQ17"/>
    <mergeCell ref="CR16:CS17"/>
    <mergeCell ref="CT16:CU17"/>
    <mergeCell ref="CV16:CW17"/>
    <mergeCell ref="CX16:CY17"/>
    <mergeCell ref="CZ16:DA17"/>
    <mergeCell ref="DB16:DC17"/>
    <mergeCell ref="BI18:BI19"/>
    <mergeCell ref="CN18:CO19"/>
    <mergeCell ref="CP18:CQ19"/>
    <mergeCell ref="CR18:CS19"/>
    <mergeCell ref="CT18:CU19"/>
    <mergeCell ref="CV18:CW19"/>
    <mergeCell ref="CX18:CY19"/>
    <mergeCell ref="CZ18:DA19"/>
    <mergeCell ref="DB18:DC19"/>
    <mergeCell ref="BI20:BI21"/>
    <mergeCell ref="CN20:CO21"/>
    <mergeCell ref="CP20:CQ21"/>
    <mergeCell ref="CR20:CS21"/>
    <mergeCell ref="CT20:CU21"/>
    <mergeCell ref="CV20:CW21"/>
    <mergeCell ref="CX20:CY21"/>
    <mergeCell ref="CZ20:DA21"/>
    <mergeCell ref="DB20:DC21"/>
    <mergeCell ref="BI22:BI23"/>
    <mergeCell ref="CN22:CO23"/>
    <mergeCell ref="CP22:CQ23"/>
    <mergeCell ref="CR22:CS23"/>
    <mergeCell ref="CT22:CU23"/>
    <mergeCell ref="CV22:CW23"/>
    <mergeCell ref="CX22:CY23"/>
    <mergeCell ref="CZ22:DA23"/>
    <mergeCell ref="CZ2:DA3"/>
    <mergeCell ref="DB2:DC3"/>
    <mergeCell ref="DB22:DC23"/>
    <mergeCell ref="BI2:BI3"/>
    <mergeCell ref="BJ2:BL3"/>
    <mergeCell ref="BM2:BO3"/>
    <mergeCell ref="BP2:BR3"/>
    <mergeCell ref="BS2:BU3"/>
    <mergeCell ref="BV2:BX3"/>
    <mergeCell ref="BY2:CA3"/>
    <mergeCell ref="CV2:CW3"/>
    <mergeCell ref="CX2:CY3"/>
    <mergeCell ref="CB2:CD3"/>
    <mergeCell ref="CE2:CG3"/>
    <mergeCell ref="BI4:BI5"/>
    <mergeCell ref="CN4:CO5"/>
    <mergeCell ref="CH2:CJ3"/>
    <mergeCell ref="CK2:CM3"/>
    <mergeCell ref="CN2:CO3"/>
    <mergeCell ref="CP2:CQ3"/>
    <mergeCell ref="G9:H9"/>
    <mergeCell ref="I9:J9"/>
    <mergeCell ref="CR2:CS3"/>
    <mergeCell ref="CT2:CU3"/>
    <mergeCell ref="BI10:BI11"/>
    <mergeCell ref="CN10:CO11"/>
    <mergeCell ref="CP10:CQ11"/>
    <mergeCell ref="CR10:CS11"/>
    <mergeCell ref="CT10:CU11"/>
    <mergeCell ref="AI3:AT4"/>
    <mergeCell ref="AI10:AJ10"/>
    <mergeCell ref="AO11:AT11"/>
    <mergeCell ref="AI13:AN13"/>
    <mergeCell ref="AO13:AT13"/>
    <mergeCell ref="AO9:AT9"/>
    <mergeCell ref="AO7:AT7"/>
    <mergeCell ref="AO10:AP10"/>
    <mergeCell ref="AQ10:AR10"/>
    <mergeCell ref="AS10:AT10"/>
    <mergeCell ref="AM10:AN10"/>
  </mergeCells>
  <conditionalFormatting sqref="CZ4:CZ17 CN4:CN17 CP4:CP17 CR4:CR17 CT4:CT17 CV4:CV17 CX4:CX17 CX22:CX23 CV22:CV23 CT22:CT23 CR22:CR23 CP22:CP23 CN22:CN23 CZ22:CZ23">
    <cfRule type="cellIs" priority="3" dxfId="6" operator="equal">
      <formula>0</formula>
    </cfRule>
  </conditionalFormatting>
  <conditionalFormatting sqref="CZ18:CZ19 CN18:CN19 CP18:CP19 CR18:CR19 CT18:CT19 CV18:CV19 CX18:CX19">
    <cfRule type="cellIs" priority="2" dxfId="6" operator="equal">
      <formula>0</formula>
    </cfRule>
  </conditionalFormatting>
  <conditionalFormatting sqref="CZ20:CZ21 CN20:CN21 CP20:CP21 CR20:CR21 CT20:CT21 CV20:CV21 CX20:CX21">
    <cfRule type="cellIs" priority="1" dxfId="6" operator="equal">
      <formula>0</formula>
    </cfRule>
  </conditionalFormatting>
  <printOptions/>
  <pageMargins left="0.5118110236220472" right="0.2" top="0.3" bottom="0.24" header="0.1968503937007874" footer="0.15748031496062992"/>
  <pageSetup orientation="landscape" paperSize="9" scale="90" r:id="rId2"/>
  <colBreaks count="1" manualBreakCount="1">
    <brk id="60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24"/>
  <sheetViews>
    <sheetView showGridLines="0" zoomScalePageLayoutView="0" workbookViewId="0" topLeftCell="A1">
      <pane xSplit="2" ySplit="3" topLeftCell="F4" activePane="bottomRight" state="frozen"/>
      <selection pane="topLeft" activeCell="B1" sqref="B1:AV16384"/>
      <selection pane="topRight" activeCell="B1" sqref="B1:AV16384"/>
      <selection pane="bottomLeft" activeCell="B1" sqref="B1:AV16384"/>
      <selection pane="bottomRight" activeCell="B1" sqref="B1:AV16384"/>
    </sheetView>
  </sheetViews>
  <sheetFormatPr defaultColWidth="9.00390625" defaultRowHeight="13.5"/>
  <cols>
    <col min="1" max="1" width="1.75390625" style="2" customWidth="1"/>
    <col min="2" max="2" width="11.00390625" style="6" customWidth="1"/>
    <col min="3" max="32" width="3.375" style="2" customWidth="1"/>
    <col min="33" max="48" width="3.125" style="2" customWidth="1"/>
    <col min="49" max="49" width="3.125" style="4" customWidth="1"/>
    <col min="50" max="50" width="3.125" style="5" customWidth="1"/>
    <col min="51" max="52" width="3.125" style="2" customWidth="1"/>
    <col min="53" max="53" width="2.375" style="3" customWidth="1"/>
    <col min="54" max="54" width="3.125" style="2" customWidth="1"/>
    <col min="55" max="16384" width="9.00390625" style="2" customWidth="1"/>
  </cols>
  <sheetData>
    <row r="1" ht="24" customHeight="1">
      <c r="B1" s="3" t="s">
        <v>33</v>
      </c>
    </row>
    <row r="2" spans="2:47" ht="18" thickBot="1">
      <c r="B2" s="8"/>
      <c r="H2" s="68" t="s">
        <v>85</v>
      </c>
      <c r="AI2" s="9" t="s">
        <v>39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52" ht="39" customHeight="1" thickBot="1" thickTop="1">
      <c r="B3" s="11"/>
      <c r="C3" s="34"/>
      <c r="D3" s="35" t="str">
        <f>B4</f>
        <v>ひびき</v>
      </c>
      <c r="E3" s="36"/>
      <c r="F3" s="37"/>
      <c r="G3" s="35" t="str">
        <f>$B$6</f>
        <v>中　井</v>
      </c>
      <c r="H3" s="36"/>
      <c r="I3" s="37"/>
      <c r="J3" s="35" t="str">
        <f>$B8</f>
        <v>小倉南</v>
      </c>
      <c r="K3" s="36"/>
      <c r="L3" s="37"/>
      <c r="M3" s="35" t="str">
        <f>$B10</f>
        <v>Ｐ大川</v>
      </c>
      <c r="N3" s="36"/>
      <c r="O3" s="434" t="s">
        <v>87</v>
      </c>
      <c r="P3" s="435"/>
      <c r="Q3" s="436"/>
      <c r="R3" s="37"/>
      <c r="S3" s="35" t="str">
        <f>$B14</f>
        <v>油　山</v>
      </c>
      <c r="T3" s="36"/>
      <c r="U3" s="38"/>
      <c r="V3" s="35" t="str">
        <f>$B16</f>
        <v>ＭＡＲＳ</v>
      </c>
      <c r="W3" s="36"/>
      <c r="X3" s="38"/>
      <c r="Y3" s="39" t="str">
        <f>$B18</f>
        <v>AMEIXA</v>
      </c>
      <c r="Z3" s="36"/>
      <c r="AA3" s="38"/>
      <c r="AB3" s="35" t="str">
        <f>$B20</f>
        <v>舞の里</v>
      </c>
      <c r="AC3" s="36"/>
      <c r="AD3" s="37"/>
      <c r="AE3" s="35" t="str">
        <f>$B22</f>
        <v>新　宮</v>
      </c>
      <c r="AF3" s="10"/>
      <c r="AG3" s="196" t="s">
        <v>40</v>
      </c>
      <c r="AH3" s="406"/>
      <c r="AI3" s="404" t="s">
        <v>41</v>
      </c>
      <c r="AJ3" s="406"/>
      <c r="AK3" s="404" t="s">
        <v>42</v>
      </c>
      <c r="AL3" s="407"/>
      <c r="AM3" s="408" t="s">
        <v>43</v>
      </c>
      <c r="AN3" s="409"/>
      <c r="AO3" s="410" t="s">
        <v>44</v>
      </c>
      <c r="AP3" s="406"/>
      <c r="AQ3" s="404" t="s">
        <v>45</v>
      </c>
      <c r="AR3" s="406"/>
      <c r="AS3" s="404" t="s">
        <v>46</v>
      </c>
      <c r="AT3" s="405"/>
      <c r="AU3" s="408" t="s">
        <v>47</v>
      </c>
      <c r="AV3" s="409"/>
      <c r="AW3" s="411"/>
      <c r="AX3" s="412"/>
      <c r="AY3" s="412"/>
      <c r="AZ3" s="412"/>
    </row>
    <row r="4" spans="2:52" ht="20.25" customHeight="1">
      <c r="B4" s="196" t="s">
        <v>38</v>
      </c>
      <c r="C4" s="60"/>
      <c r="D4" s="56"/>
      <c r="E4" s="61"/>
      <c r="F4" s="69"/>
      <c r="G4" s="70"/>
      <c r="H4" s="97"/>
      <c r="I4" s="69"/>
      <c r="J4" s="70"/>
      <c r="K4" s="71"/>
      <c r="L4" s="69"/>
      <c r="M4" s="70"/>
      <c r="N4" s="71"/>
      <c r="O4" s="69"/>
      <c r="P4" s="70"/>
      <c r="Q4" s="71"/>
      <c r="R4" s="69"/>
      <c r="S4" s="70"/>
      <c r="T4" s="71"/>
      <c r="U4" s="69"/>
      <c r="V4" s="70"/>
      <c r="W4" s="71"/>
      <c r="X4" s="69"/>
      <c r="Y4" s="70"/>
      <c r="Z4" s="71"/>
      <c r="AA4" s="69"/>
      <c r="AB4" s="70"/>
      <c r="AC4" s="97"/>
      <c r="AD4" s="69"/>
      <c r="AE4" s="70"/>
      <c r="AF4" s="98"/>
      <c r="AG4" s="198">
        <f>COUNTIF(C4:AF4,"◯")</f>
        <v>0</v>
      </c>
      <c r="AH4" s="199">
        <f>COUNTIF(B4:P4,"△")</f>
        <v>0</v>
      </c>
      <c r="AI4" s="273">
        <f>COUNTIF(D4:AE4,"△")</f>
        <v>0</v>
      </c>
      <c r="AJ4" s="199"/>
      <c r="AK4" s="273">
        <f>COUNTIF(D4:AE4,"×")</f>
        <v>0</v>
      </c>
      <c r="AL4" s="274"/>
      <c r="AM4" s="275">
        <f>AG4*3+AI4*1</f>
        <v>0</v>
      </c>
      <c r="AN4" s="274"/>
      <c r="AO4" s="276">
        <f>U5+AD5+C5+R5+I5+F5+L5+O5+X5+AA5</f>
        <v>0</v>
      </c>
      <c r="AP4" s="199"/>
      <c r="AQ4" s="277">
        <f>W5+AF5+E5+T5+K5+H5+N5+Q5+Z5+AC5</f>
        <v>0</v>
      </c>
      <c r="AR4" s="278"/>
      <c r="AS4" s="402">
        <f>AO4-AQ4</f>
        <v>0</v>
      </c>
      <c r="AT4" s="403"/>
      <c r="AU4" s="413">
        <f>RANK(AM4,$AM$4:$AN$23,0)</f>
        <v>1</v>
      </c>
      <c r="AV4" s="414"/>
      <c r="AW4" s="412"/>
      <c r="AX4" s="412"/>
      <c r="AY4" s="412"/>
      <c r="AZ4" s="412"/>
    </row>
    <row r="5" spans="2:52" ht="20.25" customHeight="1">
      <c r="B5" s="197"/>
      <c r="C5" s="62"/>
      <c r="D5" s="57"/>
      <c r="E5" s="59"/>
      <c r="F5" s="72"/>
      <c r="G5" s="73" t="s">
        <v>37</v>
      </c>
      <c r="H5" s="74"/>
      <c r="I5" s="72"/>
      <c r="J5" s="73" t="s">
        <v>37</v>
      </c>
      <c r="K5" s="74"/>
      <c r="L5" s="72"/>
      <c r="M5" s="73" t="s">
        <v>37</v>
      </c>
      <c r="N5" s="74"/>
      <c r="O5" s="72"/>
      <c r="P5" s="73" t="s">
        <v>37</v>
      </c>
      <c r="Q5" s="74"/>
      <c r="R5" s="72"/>
      <c r="S5" s="73" t="s">
        <v>37</v>
      </c>
      <c r="T5" s="74"/>
      <c r="U5" s="72"/>
      <c r="V5" s="73" t="s">
        <v>37</v>
      </c>
      <c r="W5" s="74"/>
      <c r="X5" s="72"/>
      <c r="Y5" s="73" t="s">
        <v>37</v>
      </c>
      <c r="Z5" s="74"/>
      <c r="AA5" s="72"/>
      <c r="AB5" s="73" t="s">
        <v>37</v>
      </c>
      <c r="AC5" s="74"/>
      <c r="AD5" s="72"/>
      <c r="AE5" s="73" t="s">
        <v>37</v>
      </c>
      <c r="AF5" s="99"/>
      <c r="AG5" s="165"/>
      <c r="AH5" s="170"/>
      <c r="AI5" s="169"/>
      <c r="AJ5" s="170"/>
      <c r="AK5" s="169"/>
      <c r="AL5" s="172"/>
      <c r="AM5" s="174"/>
      <c r="AN5" s="172"/>
      <c r="AO5" s="252"/>
      <c r="AP5" s="170"/>
      <c r="AQ5" s="279"/>
      <c r="AR5" s="280"/>
      <c r="AS5" s="257"/>
      <c r="AT5" s="258"/>
      <c r="AU5" s="415"/>
      <c r="AV5" s="416"/>
      <c r="AW5" s="417"/>
      <c r="AX5" s="418"/>
      <c r="AY5" s="418"/>
      <c r="AZ5" s="418"/>
    </row>
    <row r="6" spans="2:52" ht="20.25" customHeight="1">
      <c r="B6" s="161" t="s">
        <v>71</v>
      </c>
      <c r="C6" s="89"/>
      <c r="D6" s="78"/>
      <c r="E6" s="79"/>
      <c r="F6" s="77"/>
      <c r="G6" s="78"/>
      <c r="H6" s="79"/>
      <c r="I6" s="77"/>
      <c r="J6" s="78"/>
      <c r="K6" s="79"/>
      <c r="L6" s="77"/>
      <c r="M6" s="78"/>
      <c r="N6" s="79"/>
      <c r="O6" s="77"/>
      <c r="P6" s="78"/>
      <c r="Q6" s="79"/>
      <c r="R6" s="77"/>
      <c r="S6" s="78"/>
      <c r="T6" s="79"/>
      <c r="U6" s="77"/>
      <c r="V6" s="78"/>
      <c r="W6" s="79"/>
      <c r="X6" s="77"/>
      <c r="Y6" s="78"/>
      <c r="Z6" s="79"/>
      <c r="AA6" s="77"/>
      <c r="AB6" s="78"/>
      <c r="AC6" s="79"/>
      <c r="AD6" s="77"/>
      <c r="AE6" s="78"/>
      <c r="AF6" s="79"/>
      <c r="AG6" s="163">
        <f>COUNTIF(C6:AF6,"◯")</f>
        <v>0</v>
      </c>
      <c r="AH6" s="164">
        <f>COUNTIF(B6:P6,"△")</f>
        <v>0</v>
      </c>
      <c r="AI6" s="167">
        <f>COUNTIF(D6:AE6,"△")</f>
        <v>0</v>
      </c>
      <c r="AJ6" s="168"/>
      <c r="AK6" s="167">
        <f>COUNTIF(D6:AE6,"×")</f>
        <v>0</v>
      </c>
      <c r="AL6" s="171"/>
      <c r="AM6" s="173">
        <f>AG6*3+AI6*1</f>
        <v>0</v>
      </c>
      <c r="AN6" s="171"/>
      <c r="AO6" s="230">
        <f>U7+AD7+C7+R7+I7+F7+L7+O7+X7+AA7</f>
        <v>0</v>
      </c>
      <c r="AP6" s="168"/>
      <c r="AQ6" s="232">
        <f>W7+AF7+E7+T7+K7+H7+N7+Q7+Z7+AC7</f>
        <v>0</v>
      </c>
      <c r="AR6" s="168"/>
      <c r="AS6" s="234">
        <f>AO6-AQ6</f>
        <v>0</v>
      </c>
      <c r="AT6" s="235"/>
      <c r="AU6" s="419">
        <f>RANK(AM6,$AM$4:$AN$23,0)</f>
        <v>1</v>
      </c>
      <c r="AV6" s="420"/>
      <c r="AW6" s="421"/>
      <c r="AX6" s="421"/>
      <c r="AY6" s="421"/>
      <c r="AZ6" s="421"/>
    </row>
    <row r="7" spans="2:52" ht="20.25" customHeight="1">
      <c r="B7" s="162"/>
      <c r="C7" s="90"/>
      <c r="D7" s="73" t="s">
        <v>37</v>
      </c>
      <c r="E7" s="74"/>
      <c r="F7" s="75"/>
      <c r="G7" s="81"/>
      <c r="H7" s="76"/>
      <c r="I7" s="72"/>
      <c r="J7" s="73" t="s">
        <v>37</v>
      </c>
      <c r="K7" s="74"/>
      <c r="L7" s="72"/>
      <c r="M7" s="73" t="s">
        <v>37</v>
      </c>
      <c r="N7" s="74"/>
      <c r="O7" s="72"/>
      <c r="P7" s="73" t="s">
        <v>37</v>
      </c>
      <c r="Q7" s="74"/>
      <c r="R7" s="72"/>
      <c r="S7" s="73" t="s">
        <v>37</v>
      </c>
      <c r="T7" s="74"/>
      <c r="U7" s="72"/>
      <c r="V7" s="73" t="s">
        <v>37</v>
      </c>
      <c r="W7" s="74"/>
      <c r="X7" s="75"/>
      <c r="Y7" s="81" t="s">
        <v>37</v>
      </c>
      <c r="Z7" s="76"/>
      <c r="AA7" s="72"/>
      <c r="AB7" s="73" t="s">
        <v>37</v>
      </c>
      <c r="AC7" s="74"/>
      <c r="AD7" s="72"/>
      <c r="AE7" s="73" t="s">
        <v>37</v>
      </c>
      <c r="AF7" s="74"/>
      <c r="AG7" s="165"/>
      <c r="AH7" s="166"/>
      <c r="AI7" s="169"/>
      <c r="AJ7" s="170"/>
      <c r="AK7" s="169"/>
      <c r="AL7" s="172"/>
      <c r="AM7" s="174"/>
      <c r="AN7" s="172"/>
      <c r="AO7" s="252"/>
      <c r="AP7" s="170"/>
      <c r="AQ7" s="240"/>
      <c r="AR7" s="170"/>
      <c r="AS7" s="218"/>
      <c r="AT7" s="219"/>
      <c r="AU7" s="415"/>
      <c r="AV7" s="416"/>
      <c r="AW7" s="17"/>
      <c r="AX7" s="12"/>
      <c r="AY7" s="12"/>
      <c r="AZ7" s="12"/>
    </row>
    <row r="8" spans="2:52" s="3" customFormat="1" ht="20.25" customHeight="1">
      <c r="B8" s="161" t="s">
        <v>72</v>
      </c>
      <c r="C8" s="63"/>
      <c r="D8" s="64"/>
      <c r="E8" s="65"/>
      <c r="F8" s="77"/>
      <c r="G8" s="78"/>
      <c r="H8" s="79"/>
      <c r="I8" s="77"/>
      <c r="J8" s="78"/>
      <c r="K8" s="79"/>
      <c r="L8" s="77"/>
      <c r="M8" s="78"/>
      <c r="N8" s="79"/>
      <c r="O8" s="77"/>
      <c r="P8" s="78"/>
      <c r="Q8" s="79"/>
      <c r="R8" s="77"/>
      <c r="S8" s="78"/>
      <c r="T8" s="79"/>
      <c r="U8" s="77"/>
      <c r="V8" s="78"/>
      <c r="W8" s="79"/>
      <c r="X8" s="77"/>
      <c r="Y8" s="78"/>
      <c r="Z8" s="79"/>
      <c r="AA8" s="77"/>
      <c r="AB8" s="78"/>
      <c r="AC8" s="79"/>
      <c r="AD8" s="77"/>
      <c r="AE8" s="78"/>
      <c r="AF8" s="79"/>
      <c r="AG8" s="163">
        <f>COUNTIF(C8:AF8,"◯")</f>
        <v>0</v>
      </c>
      <c r="AH8" s="164">
        <f>COUNTIF(B8:P8,"△")</f>
        <v>0</v>
      </c>
      <c r="AI8" s="167">
        <f>COUNTIF(D8:AE8,"△")</f>
        <v>0</v>
      </c>
      <c r="AJ8" s="168"/>
      <c r="AK8" s="167">
        <f>COUNTIF(D8:AE8,"×")</f>
        <v>0</v>
      </c>
      <c r="AL8" s="171"/>
      <c r="AM8" s="173">
        <f>AG8*3+AI8*1</f>
        <v>0</v>
      </c>
      <c r="AN8" s="171"/>
      <c r="AO8" s="230">
        <f>U9+AD9+C9+R9+I9+F9+L9+O9+X9+AA9</f>
        <v>0</v>
      </c>
      <c r="AP8" s="168"/>
      <c r="AQ8" s="232">
        <f>W9+AF9+E9+T9+K9+H9+N9+Q9+Z9+AC9</f>
        <v>0</v>
      </c>
      <c r="AR8" s="168"/>
      <c r="AS8" s="234">
        <f>AO8-AQ8</f>
        <v>0</v>
      </c>
      <c r="AT8" s="235"/>
      <c r="AU8" s="419">
        <f>RANK(AM8,$AM$4:$AN$23,0)</f>
        <v>1</v>
      </c>
      <c r="AV8" s="420"/>
      <c r="AW8" s="424"/>
      <c r="AX8" s="425"/>
      <c r="AY8" s="425"/>
      <c r="AZ8" s="425"/>
    </row>
    <row r="9" spans="2:52" s="3" customFormat="1" ht="20.25" customHeight="1">
      <c r="B9" s="197"/>
      <c r="C9" s="66"/>
      <c r="D9" s="67" t="s">
        <v>37</v>
      </c>
      <c r="E9" s="58"/>
      <c r="F9" s="72"/>
      <c r="G9" s="73" t="s">
        <v>37</v>
      </c>
      <c r="H9" s="74"/>
      <c r="I9" s="75"/>
      <c r="J9" s="81"/>
      <c r="K9" s="76"/>
      <c r="L9" s="75"/>
      <c r="M9" s="81" t="s">
        <v>37</v>
      </c>
      <c r="N9" s="76"/>
      <c r="O9" s="75"/>
      <c r="P9" s="81" t="s">
        <v>37</v>
      </c>
      <c r="Q9" s="76"/>
      <c r="R9" s="75"/>
      <c r="S9" s="81" t="s">
        <v>37</v>
      </c>
      <c r="T9" s="76"/>
      <c r="U9" s="75"/>
      <c r="V9" s="81" t="s">
        <v>37</v>
      </c>
      <c r="W9" s="76"/>
      <c r="X9" s="75"/>
      <c r="Y9" s="81" t="s">
        <v>37</v>
      </c>
      <c r="Z9" s="76"/>
      <c r="AA9" s="72"/>
      <c r="AB9" s="73" t="s">
        <v>37</v>
      </c>
      <c r="AC9" s="74"/>
      <c r="AD9" s="75"/>
      <c r="AE9" s="81" t="s">
        <v>37</v>
      </c>
      <c r="AF9" s="76"/>
      <c r="AG9" s="165"/>
      <c r="AH9" s="166"/>
      <c r="AI9" s="169"/>
      <c r="AJ9" s="170"/>
      <c r="AK9" s="169"/>
      <c r="AL9" s="172"/>
      <c r="AM9" s="174"/>
      <c r="AN9" s="172"/>
      <c r="AO9" s="252"/>
      <c r="AP9" s="170"/>
      <c r="AQ9" s="240"/>
      <c r="AR9" s="170"/>
      <c r="AS9" s="218"/>
      <c r="AT9" s="219"/>
      <c r="AU9" s="415"/>
      <c r="AV9" s="416"/>
      <c r="AW9" s="17"/>
      <c r="AX9" s="12"/>
      <c r="AY9" s="12"/>
      <c r="AZ9" s="12"/>
    </row>
    <row r="10" spans="2:52" s="3" customFormat="1" ht="20.25" customHeight="1">
      <c r="B10" s="161" t="s">
        <v>74</v>
      </c>
      <c r="C10" s="63"/>
      <c r="D10" s="64"/>
      <c r="E10" s="65"/>
      <c r="F10" s="77"/>
      <c r="G10" s="78"/>
      <c r="H10" s="79"/>
      <c r="I10" s="77"/>
      <c r="J10" s="78"/>
      <c r="K10" s="79"/>
      <c r="L10" s="77"/>
      <c r="M10" s="78"/>
      <c r="N10" s="79"/>
      <c r="O10" s="77"/>
      <c r="P10" s="78"/>
      <c r="Q10" s="79"/>
      <c r="R10" s="77"/>
      <c r="S10" s="78"/>
      <c r="T10" s="79"/>
      <c r="U10" s="77"/>
      <c r="V10" s="78"/>
      <c r="W10" s="79"/>
      <c r="X10" s="77"/>
      <c r="Y10" s="78"/>
      <c r="Z10" s="79"/>
      <c r="AA10" s="77"/>
      <c r="AB10" s="78"/>
      <c r="AC10" s="79"/>
      <c r="AD10" s="77"/>
      <c r="AE10" s="78"/>
      <c r="AF10" s="79"/>
      <c r="AG10" s="163">
        <f>COUNTIF(C10:AF10,"◯")</f>
        <v>0</v>
      </c>
      <c r="AH10" s="164">
        <f>COUNTIF(B10:P10,"△")</f>
        <v>0</v>
      </c>
      <c r="AI10" s="167">
        <f>COUNTIF(D10:AE10,"△")</f>
        <v>0</v>
      </c>
      <c r="AJ10" s="168"/>
      <c r="AK10" s="167">
        <f>COUNTIF(D10:AE10,"×")</f>
        <v>0</v>
      </c>
      <c r="AL10" s="171"/>
      <c r="AM10" s="173">
        <f>AG10*3+AI10*1</f>
        <v>0</v>
      </c>
      <c r="AN10" s="171"/>
      <c r="AO10" s="230">
        <f>U11+AD11+C11+R11+I11+F11+L11+O11+X11+AA11</f>
        <v>0</v>
      </c>
      <c r="AP10" s="168"/>
      <c r="AQ10" s="232">
        <f>W11+AF11+E11+T11+K11+H11+N11+Q11+Z11+AC11</f>
        <v>0</v>
      </c>
      <c r="AR10" s="168"/>
      <c r="AS10" s="234">
        <f>AO10-AQ10</f>
        <v>0</v>
      </c>
      <c r="AT10" s="235"/>
      <c r="AU10" s="419">
        <f>RANK(AM10,$AM$4:$AN$23,0)</f>
        <v>1</v>
      </c>
      <c r="AV10" s="420"/>
      <c r="AW10" s="15"/>
      <c r="AX10" s="13"/>
      <c r="AY10" s="14"/>
      <c r="AZ10" s="14"/>
    </row>
    <row r="11" spans="2:52" s="3" customFormat="1" ht="20.25" customHeight="1">
      <c r="B11" s="162"/>
      <c r="C11" s="66"/>
      <c r="D11" s="67" t="s">
        <v>37</v>
      </c>
      <c r="E11" s="58"/>
      <c r="F11" s="72"/>
      <c r="G11" s="73" t="s">
        <v>37</v>
      </c>
      <c r="H11" s="74"/>
      <c r="I11" s="75"/>
      <c r="J11" s="81" t="s">
        <v>37</v>
      </c>
      <c r="K11" s="76"/>
      <c r="L11" s="75"/>
      <c r="M11" s="81"/>
      <c r="N11" s="76"/>
      <c r="O11" s="75"/>
      <c r="P11" s="81" t="s">
        <v>37</v>
      </c>
      <c r="Q11" s="76"/>
      <c r="R11" s="75"/>
      <c r="S11" s="81" t="s">
        <v>37</v>
      </c>
      <c r="T11" s="76"/>
      <c r="U11" s="75"/>
      <c r="V11" s="81" t="s">
        <v>37</v>
      </c>
      <c r="W11" s="76"/>
      <c r="X11" s="75"/>
      <c r="Y11" s="81" t="s">
        <v>37</v>
      </c>
      <c r="Z11" s="76"/>
      <c r="AA11" s="72"/>
      <c r="AB11" s="73" t="s">
        <v>37</v>
      </c>
      <c r="AC11" s="74"/>
      <c r="AD11" s="75"/>
      <c r="AE11" s="81" t="s">
        <v>37</v>
      </c>
      <c r="AF11" s="76"/>
      <c r="AG11" s="165"/>
      <c r="AH11" s="166"/>
      <c r="AI11" s="169"/>
      <c r="AJ11" s="170"/>
      <c r="AK11" s="169"/>
      <c r="AL11" s="172"/>
      <c r="AM11" s="174"/>
      <c r="AN11" s="172"/>
      <c r="AO11" s="252"/>
      <c r="AP11" s="170"/>
      <c r="AQ11" s="240"/>
      <c r="AR11" s="170"/>
      <c r="AS11" s="218"/>
      <c r="AT11" s="219"/>
      <c r="AU11" s="415"/>
      <c r="AV11" s="416"/>
      <c r="AW11" s="16"/>
      <c r="AX11" s="13"/>
      <c r="AY11" s="14"/>
      <c r="AZ11" s="14"/>
    </row>
    <row r="12" spans="2:52" s="3" customFormat="1" ht="20.25" customHeight="1">
      <c r="B12" s="265" t="s">
        <v>86</v>
      </c>
      <c r="C12" s="63"/>
      <c r="D12" s="64"/>
      <c r="E12" s="65"/>
      <c r="F12" s="77"/>
      <c r="G12" s="78"/>
      <c r="H12" s="79"/>
      <c r="I12" s="77"/>
      <c r="J12" s="78"/>
      <c r="K12" s="79"/>
      <c r="L12" s="77"/>
      <c r="M12" s="78"/>
      <c r="N12" s="79"/>
      <c r="O12" s="82"/>
      <c r="P12" s="83"/>
      <c r="Q12" s="83"/>
      <c r="R12" s="77"/>
      <c r="S12" s="78"/>
      <c r="T12" s="79"/>
      <c r="U12" s="77"/>
      <c r="V12" s="78"/>
      <c r="W12" s="79"/>
      <c r="X12" s="77"/>
      <c r="Y12" s="78"/>
      <c r="Z12" s="79"/>
      <c r="AA12" s="77"/>
      <c r="AB12" s="78"/>
      <c r="AC12" s="79"/>
      <c r="AD12" s="77"/>
      <c r="AE12" s="78"/>
      <c r="AF12" s="79"/>
      <c r="AG12" s="163">
        <f>COUNTIF(C12:AF12,"◯")</f>
        <v>0</v>
      </c>
      <c r="AH12" s="164">
        <f>COUNTIF(B12:P12,"△")</f>
        <v>0</v>
      </c>
      <c r="AI12" s="167">
        <f>COUNTIF(D12:AE12,"△")</f>
        <v>0</v>
      </c>
      <c r="AJ12" s="168"/>
      <c r="AK12" s="167">
        <f>COUNTIF(D12:AE12,"×")</f>
        <v>0</v>
      </c>
      <c r="AL12" s="171"/>
      <c r="AM12" s="173">
        <f>AG12*3+AI12*1</f>
        <v>0</v>
      </c>
      <c r="AN12" s="171"/>
      <c r="AO12" s="230">
        <f>U13+AD13+C13+R13+I13+F13+L13+O13+X13+AA13</f>
        <v>0</v>
      </c>
      <c r="AP12" s="168"/>
      <c r="AQ12" s="232">
        <f>W13+AF13+E13+T13+K13+H13+N13+Q13+Z13+AC13</f>
        <v>0</v>
      </c>
      <c r="AR12" s="168"/>
      <c r="AS12" s="259">
        <f>AO12-AQ12</f>
        <v>0</v>
      </c>
      <c r="AT12" s="260"/>
      <c r="AU12" s="419">
        <f>RANK(AM12,$AM$4:$AN$23,0)</f>
        <v>1</v>
      </c>
      <c r="AV12" s="420"/>
      <c r="AW12" s="426"/>
      <c r="AX12" s="5"/>
      <c r="AY12" s="2"/>
      <c r="AZ12" s="2"/>
    </row>
    <row r="13" spans="2:52" s="3" customFormat="1" ht="20.25" customHeight="1">
      <c r="B13" s="254"/>
      <c r="C13" s="62"/>
      <c r="D13" s="57" t="s">
        <v>37</v>
      </c>
      <c r="E13" s="59"/>
      <c r="F13" s="72"/>
      <c r="G13" s="73" t="s">
        <v>37</v>
      </c>
      <c r="H13" s="74"/>
      <c r="I13" s="72"/>
      <c r="J13" s="73" t="s">
        <v>37</v>
      </c>
      <c r="K13" s="74"/>
      <c r="L13" s="72"/>
      <c r="M13" s="73" t="s">
        <v>37</v>
      </c>
      <c r="N13" s="74"/>
      <c r="O13" s="82"/>
      <c r="P13" s="83"/>
      <c r="Q13" s="83"/>
      <c r="R13" s="72"/>
      <c r="S13" s="73" t="s">
        <v>37</v>
      </c>
      <c r="T13" s="74"/>
      <c r="U13" s="75"/>
      <c r="V13" s="81" t="s">
        <v>37</v>
      </c>
      <c r="W13" s="76"/>
      <c r="X13" s="75"/>
      <c r="Y13" s="81" t="s">
        <v>37</v>
      </c>
      <c r="Z13" s="76"/>
      <c r="AA13" s="72"/>
      <c r="AB13" s="73" t="s">
        <v>37</v>
      </c>
      <c r="AC13" s="74"/>
      <c r="AD13" s="75"/>
      <c r="AE13" s="81" t="s">
        <v>37</v>
      </c>
      <c r="AF13" s="76"/>
      <c r="AG13" s="247"/>
      <c r="AH13" s="266"/>
      <c r="AI13" s="248"/>
      <c r="AJ13" s="239"/>
      <c r="AK13" s="248"/>
      <c r="AL13" s="249"/>
      <c r="AM13" s="250"/>
      <c r="AN13" s="249"/>
      <c r="AO13" s="251"/>
      <c r="AP13" s="239"/>
      <c r="AQ13" s="238"/>
      <c r="AR13" s="239"/>
      <c r="AS13" s="255"/>
      <c r="AT13" s="256"/>
      <c r="AU13" s="422"/>
      <c r="AV13" s="423"/>
      <c r="AW13" s="427"/>
      <c r="AX13" s="5"/>
      <c r="AY13" s="2"/>
      <c r="AZ13" s="2"/>
    </row>
    <row r="14" spans="2:52" s="3" customFormat="1" ht="20.25" customHeight="1">
      <c r="B14" s="161" t="s">
        <v>76</v>
      </c>
      <c r="C14" s="89"/>
      <c r="D14" s="78"/>
      <c r="E14" s="80"/>
      <c r="F14" s="77"/>
      <c r="G14" s="78"/>
      <c r="H14" s="79"/>
      <c r="I14" s="77"/>
      <c r="J14" s="78"/>
      <c r="K14" s="79"/>
      <c r="L14" s="77"/>
      <c r="M14" s="78"/>
      <c r="N14" s="79"/>
      <c r="O14" s="77"/>
      <c r="P14" s="78"/>
      <c r="Q14" s="79"/>
      <c r="R14" s="77"/>
      <c r="S14" s="78"/>
      <c r="T14" s="79"/>
      <c r="U14" s="77"/>
      <c r="V14" s="78"/>
      <c r="W14" s="79"/>
      <c r="X14" s="77"/>
      <c r="Y14" s="78"/>
      <c r="Z14" s="79"/>
      <c r="AA14" s="77"/>
      <c r="AB14" s="78"/>
      <c r="AC14" s="79"/>
      <c r="AD14" s="77"/>
      <c r="AE14" s="78"/>
      <c r="AF14" s="79"/>
      <c r="AG14" s="163">
        <f>COUNTIF(C14:AF14,"◯")</f>
        <v>0</v>
      </c>
      <c r="AH14" s="168">
        <f>COUNTIF(B14:P14,"△")</f>
        <v>0</v>
      </c>
      <c r="AI14" s="167">
        <f>COUNTIF(D14:AE14,"△")</f>
        <v>0</v>
      </c>
      <c r="AJ14" s="168"/>
      <c r="AK14" s="167">
        <f>COUNTIF(D14:AE14,"×")</f>
        <v>0</v>
      </c>
      <c r="AL14" s="171"/>
      <c r="AM14" s="173">
        <f>AG14*3+AI14*1</f>
        <v>0</v>
      </c>
      <c r="AN14" s="171"/>
      <c r="AO14" s="230">
        <f>U15+AD15+C15+R15+I15+F15+L15+O15+X15+AA15</f>
        <v>0</v>
      </c>
      <c r="AP14" s="168"/>
      <c r="AQ14" s="232">
        <f>W15+AF15+E15+T15+K15+H15+N15+Q15+Z15+AC15</f>
        <v>0</v>
      </c>
      <c r="AR14" s="168"/>
      <c r="AS14" s="261">
        <f>AO14-AQ14</f>
        <v>0</v>
      </c>
      <c r="AT14" s="262"/>
      <c r="AU14" s="419">
        <f>RANK(AM14,$AM$4:$AN$23,0)</f>
        <v>1</v>
      </c>
      <c r="AV14" s="420"/>
      <c r="AW14" s="432"/>
      <c r="AX14" s="421"/>
      <c r="AY14" s="421"/>
      <c r="AZ14" s="421"/>
    </row>
    <row r="15" spans="2:52" s="3" customFormat="1" ht="20.25" customHeight="1">
      <c r="B15" s="197"/>
      <c r="C15" s="90"/>
      <c r="D15" s="73" t="s">
        <v>37</v>
      </c>
      <c r="E15" s="74"/>
      <c r="F15" s="81"/>
      <c r="G15" s="81" t="s">
        <v>37</v>
      </c>
      <c r="H15" s="76"/>
      <c r="I15" s="72"/>
      <c r="J15" s="73" t="s">
        <v>37</v>
      </c>
      <c r="K15" s="74"/>
      <c r="L15" s="72"/>
      <c r="M15" s="73" t="s">
        <v>37</v>
      </c>
      <c r="N15" s="74"/>
      <c r="O15" s="72"/>
      <c r="P15" s="73" t="s">
        <v>37</v>
      </c>
      <c r="Q15" s="74"/>
      <c r="R15" s="72"/>
      <c r="S15" s="73"/>
      <c r="T15" s="74"/>
      <c r="U15" s="75"/>
      <c r="V15" s="81" t="s">
        <v>37</v>
      </c>
      <c r="W15" s="76"/>
      <c r="X15" s="75"/>
      <c r="Y15" s="81" t="s">
        <v>37</v>
      </c>
      <c r="Z15" s="76"/>
      <c r="AA15" s="72"/>
      <c r="AB15" s="73" t="s">
        <v>37</v>
      </c>
      <c r="AC15" s="74"/>
      <c r="AD15" s="75"/>
      <c r="AE15" s="81" t="s">
        <v>37</v>
      </c>
      <c r="AF15" s="76"/>
      <c r="AG15" s="165"/>
      <c r="AH15" s="170"/>
      <c r="AI15" s="169"/>
      <c r="AJ15" s="170"/>
      <c r="AK15" s="169"/>
      <c r="AL15" s="172"/>
      <c r="AM15" s="174"/>
      <c r="AN15" s="172"/>
      <c r="AO15" s="252"/>
      <c r="AP15" s="170"/>
      <c r="AQ15" s="240"/>
      <c r="AR15" s="170"/>
      <c r="AS15" s="263"/>
      <c r="AT15" s="264"/>
      <c r="AU15" s="415"/>
      <c r="AV15" s="416"/>
      <c r="AW15" s="433"/>
      <c r="AX15" s="433"/>
      <c r="AY15" s="433"/>
      <c r="AZ15" s="433"/>
    </row>
    <row r="16" spans="2:52" s="3" customFormat="1" ht="20.25" customHeight="1">
      <c r="B16" s="162" t="s">
        <v>75</v>
      </c>
      <c r="C16" s="63"/>
      <c r="D16" s="64"/>
      <c r="E16" s="65"/>
      <c r="F16" s="77"/>
      <c r="G16" s="78"/>
      <c r="H16" s="79"/>
      <c r="I16" s="77"/>
      <c r="J16" s="78"/>
      <c r="K16" s="79"/>
      <c r="L16" s="77"/>
      <c r="M16" s="78"/>
      <c r="N16" s="79"/>
      <c r="O16" s="77"/>
      <c r="P16" s="78"/>
      <c r="Q16" s="79"/>
      <c r="R16" s="77"/>
      <c r="S16" s="78"/>
      <c r="T16" s="79"/>
      <c r="U16" s="77"/>
      <c r="V16" s="78"/>
      <c r="W16" s="79"/>
      <c r="X16" s="77"/>
      <c r="Y16" s="78"/>
      <c r="Z16" s="79"/>
      <c r="AA16" s="77"/>
      <c r="AB16" s="78"/>
      <c r="AC16" s="79"/>
      <c r="AD16" s="77"/>
      <c r="AE16" s="78"/>
      <c r="AF16" s="79"/>
      <c r="AG16" s="247">
        <f>COUNTIF(C16:AF16,"◯")</f>
        <v>0</v>
      </c>
      <c r="AH16" s="239">
        <f>COUNTIF(B16:P16,"△")</f>
        <v>0</v>
      </c>
      <c r="AI16" s="248">
        <f>COUNTIF(D16:AE16,"△")</f>
        <v>0</v>
      </c>
      <c r="AJ16" s="239"/>
      <c r="AK16" s="248">
        <f>COUNTIF(D16:AE16,"×")</f>
        <v>0</v>
      </c>
      <c r="AL16" s="249"/>
      <c r="AM16" s="250">
        <f>AG16*3+AI16*1</f>
        <v>0</v>
      </c>
      <c r="AN16" s="249"/>
      <c r="AO16" s="251">
        <f>U17+AD17+C17+R17+I17+F17+L17+O17+X17+AA17</f>
        <v>0</v>
      </c>
      <c r="AP16" s="239"/>
      <c r="AQ16" s="238">
        <f>W17+AF17+E17+T17+K17+H17+N17+Q17+Z17+AC17</f>
        <v>0</v>
      </c>
      <c r="AR16" s="239"/>
      <c r="AS16" s="216">
        <f>AO16-AQ16</f>
        <v>0</v>
      </c>
      <c r="AT16" s="217"/>
      <c r="AU16" s="422">
        <f>RANK(AM16,$AM$4:$AN$23,0)</f>
        <v>1</v>
      </c>
      <c r="AV16" s="423"/>
      <c r="AW16" s="4"/>
      <c r="AX16" s="5"/>
      <c r="AY16" s="2"/>
      <c r="AZ16" s="2"/>
    </row>
    <row r="17" spans="2:52" s="3" customFormat="1" ht="20.25" customHeight="1">
      <c r="B17" s="162"/>
      <c r="C17" s="62"/>
      <c r="D17" s="57" t="s">
        <v>37</v>
      </c>
      <c r="E17" s="59"/>
      <c r="F17" s="72"/>
      <c r="G17" s="73" t="s">
        <v>37</v>
      </c>
      <c r="H17" s="74"/>
      <c r="I17" s="72"/>
      <c r="J17" s="73" t="s">
        <v>37</v>
      </c>
      <c r="K17" s="74"/>
      <c r="L17" s="72"/>
      <c r="M17" s="73" t="s">
        <v>37</v>
      </c>
      <c r="N17" s="74"/>
      <c r="O17" s="72"/>
      <c r="P17" s="73" t="s">
        <v>37</v>
      </c>
      <c r="Q17" s="74"/>
      <c r="R17" s="72"/>
      <c r="S17" s="73" t="s">
        <v>37</v>
      </c>
      <c r="T17" s="74"/>
      <c r="U17" s="81"/>
      <c r="V17" s="81" t="s">
        <v>37</v>
      </c>
      <c r="W17" s="76"/>
      <c r="X17" s="72"/>
      <c r="Y17" s="73" t="s">
        <v>37</v>
      </c>
      <c r="Z17" s="74"/>
      <c r="AA17" s="72"/>
      <c r="AB17" s="73" t="s">
        <v>37</v>
      </c>
      <c r="AC17" s="74"/>
      <c r="AD17" s="75"/>
      <c r="AE17" s="81" t="s">
        <v>37</v>
      </c>
      <c r="AF17" s="76"/>
      <c r="AG17" s="165"/>
      <c r="AH17" s="170"/>
      <c r="AI17" s="169"/>
      <c r="AJ17" s="170"/>
      <c r="AK17" s="169"/>
      <c r="AL17" s="172"/>
      <c r="AM17" s="174"/>
      <c r="AN17" s="172"/>
      <c r="AO17" s="252"/>
      <c r="AP17" s="170"/>
      <c r="AQ17" s="240"/>
      <c r="AR17" s="170"/>
      <c r="AS17" s="218"/>
      <c r="AT17" s="219"/>
      <c r="AU17" s="415"/>
      <c r="AV17" s="416"/>
      <c r="AW17" s="4"/>
      <c r="AX17" s="5"/>
      <c r="AY17" s="2"/>
      <c r="AZ17" s="2"/>
    </row>
    <row r="18" spans="2:52" s="3" customFormat="1" ht="20.25" customHeight="1">
      <c r="B18" s="253" t="s">
        <v>90</v>
      </c>
      <c r="C18" s="63"/>
      <c r="D18" s="64"/>
      <c r="E18" s="65"/>
      <c r="F18" s="77"/>
      <c r="G18" s="78"/>
      <c r="H18" s="79"/>
      <c r="I18" s="77"/>
      <c r="J18" s="78"/>
      <c r="K18" s="79"/>
      <c r="L18" s="77"/>
      <c r="M18" s="78"/>
      <c r="N18" s="79"/>
      <c r="O18" s="77"/>
      <c r="P18" s="78"/>
      <c r="Q18" s="79"/>
      <c r="R18" s="77"/>
      <c r="S18" s="78"/>
      <c r="T18" s="79"/>
      <c r="U18" s="77"/>
      <c r="V18" s="78"/>
      <c r="W18" s="79"/>
      <c r="X18" s="78"/>
      <c r="Y18" s="78"/>
      <c r="Z18" s="79"/>
      <c r="AA18" s="77"/>
      <c r="AB18" s="78"/>
      <c r="AC18" s="79"/>
      <c r="AD18" s="77"/>
      <c r="AE18" s="78"/>
      <c r="AF18" s="79"/>
      <c r="AG18" s="247">
        <f>COUNTIF(C18:AF18,"◯")</f>
        <v>0</v>
      </c>
      <c r="AH18" s="239">
        <f>COUNTIF(B18:P18,"△")</f>
        <v>0</v>
      </c>
      <c r="AI18" s="248">
        <f>COUNTIF(D18:AE18,"△")</f>
        <v>0</v>
      </c>
      <c r="AJ18" s="239"/>
      <c r="AK18" s="248">
        <f>COUNTIF(D18:AE18,"×")</f>
        <v>0</v>
      </c>
      <c r="AL18" s="249"/>
      <c r="AM18" s="250">
        <f>AG18*3+AI18*1</f>
        <v>0</v>
      </c>
      <c r="AN18" s="249"/>
      <c r="AO18" s="251">
        <f>U19+AD19+C19+R19+I19+F19+L19+O19+X19+AA19</f>
        <v>0</v>
      </c>
      <c r="AP18" s="239"/>
      <c r="AQ18" s="238">
        <f>W19+AF19+E19+T19+K19+H19+N19+Q19+Z19+AC19</f>
        <v>0</v>
      </c>
      <c r="AR18" s="239"/>
      <c r="AS18" s="216">
        <f>AO18-AQ18</f>
        <v>0</v>
      </c>
      <c r="AT18" s="217"/>
      <c r="AU18" s="422">
        <f>RANK(AM18,$AM$4:$AN$23,0)</f>
        <v>1</v>
      </c>
      <c r="AV18" s="423"/>
      <c r="AW18" s="4"/>
      <c r="AX18" s="5"/>
      <c r="AY18" s="2"/>
      <c r="AZ18" s="2"/>
    </row>
    <row r="19" spans="2:52" s="3" customFormat="1" ht="20.25" customHeight="1">
      <c r="B19" s="254"/>
      <c r="C19" s="62"/>
      <c r="D19" s="57" t="s">
        <v>37</v>
      </c>
      <c r="E19" s="59"/>
      <c r="F19" s="72"/>
      <c r="G19" s="73" t="s">
        <v>37</v>
      </c>
      <c r="H19" s="74"/>
      <c r="I19" s="72"/>
      <c r="J19" s="73" t="s">
        <v>37</v>
      </c>
      <c r="K19" s="74"/>
      <c r="L19" s="72"/>
      <c r="M19" s="73" t="s">
        <v>37</v>
      </c>
      <c r="N19" s="74"/>
      <c r="O19" s="72"/>
      <c r="P19" s="73" t="s">
        <v>37</v>
      </c>
      <c r="Q19" s="74"/>
      <c r="R19" s="72"/>
      <c r="S19" s="73" t="s">
        <v>37</v>
      </c>
      <c r="T19" s="74"/>
      <c r="U19" s="81"/>
      <c r="V19" s="81" t="s">
        <v>37</v>
      </c>
      <c r="W19" s="76"/>
      <c r="X19" s="73"/>
      <c r="Y19" s="73"/>
      <c r="Z19" s="74"/>
      <c r="AA19" s="72"/>
      <c r="AB19" s="73" t="s">
        <v>37</v>
      </c>
      <c r="AC19" s="74"/>
      <c r="AD19" s="75"/>
      <c r="AE19" s="81" t="s">
        <v>37</v>
      </c>
      <c r="AF19" s="76"/>
      <c r="AG19" s="165"/>
      <c r="AH19" s="170"/>
      <c r="AI19" s="169"/>
      <c r="AJ19" s="170"/>
      <c r="AK19" s="169"/>
      <c r="AL19" s="172"/>
      <c r="AM19" s="174"/>
      <c r="AN19" s="172"/>
      <c r="AO19" s="252"/>
      <c r="AP19" s="170"/>
      <c r="AQ19" s="240"/>
      <c r="AR19" s="170"/>
      <c r="AS19" s="218"/>
      <c r="AT19" s="219"/>
      <c r="AU19" s="415"/>
      <c r="AV19" s="416"/>
      <c r="AW19" s="4"/>
      <c r="AX19" s="5"/>
      <c r="AY19" s="2"/>
      <c r="AZ19" s="2"/>
    </row>
    <row r="20" spans="2:52" s="3" customFormat="1" ht="20.25" customHeight="1">
      <c r="B20" s="245" t="s">
        <v>73</v>
      </c>
      <c r="C20" s="63"/>
      <c r="D20" s="64"/>
      <c r="E20" s="65"/>
      <c r="F20" s="77"/>
      <c r="G20" s="78"/>
      <c r="H20" s="79"/>
      <c r="I20" s="77"/>
      <c r="J20" s="78"/>
      <c r="K20" s="79"/>
      <c r="L20" s="77"/>
      <c r="M20" s="78"/>
      <c r="N20" s="79"/>
      <c r="O20" s="77"/>
      <c r="P20" s="78"/>
      <c r="Q20" s="79"/>
      <c r="R20" s="77"/>
      <c r="S20" s="78"/>
      <c r="T20" s="79"/>
      <c r="U20" s="77"/>
      <c r="V20" s="78"/>
      <c r="W20" s="79"/>
      <c r="X20" s="77"/>
      <c r="Y20" s="78"/>
      <c r="Z20" s="79"/>
      <c r="AA20" s="83"/>
      <c r="AB20" s="83"/>
      <c r="AC20" s="84"/>
      <c r="AD20" s="77"/>
      <c r="AE20" s="78"/>
      <c r="AF20" s="79"/>
      <c r="AG20" s="247">
        <f>COUNTIF(C20:AF20,"◯")</f>
        <v>0</v>
      </c>
      <c r="AH20" s="239">
        <f>COUNTIF(B20:P20,"△")</f>
        <v>0</v>
      </c>
      <c r="AI20" s="248">
        <f>COUNTIF(D20:AE20,"△")</f>
        <v>0</v>
      </c>
      <c r="AJ20" s="239"/>
      <c r="AK20" s="248">
        <f>COUNTIF(D20:AE20,"×")</f>
        <v>0</v>
      </c>
      <c r="AL20" s="249"/>
      <c r="AM20" s="250">
        <f>AG20*3+AI20*1</f>
        <v>0</v>
      </c>
      <c r="AN20" s="249"/>
      <c r="AO20" s="251">
        <f>U21+AD21+C21+R21+I21+F21+L21+O21+X21+AA21</f>
        <v>0</v>
      </c>
      <c r="AP20" s="239"/>
      <c r="AQ20" s="238">
        <f>W21+AF21+E21+T21+K21+H21+N21+Q21+Z21+AC21</f>
        <v>0</v>
      </c>
      <c r="AR20" s="239"/>
      <c r="AS20" s="216">
        <f>AO20-AQ20</f>
        <v>0</v>
      </c>
      <c r="AT20" s="217"/>
      <c r="AU20" s="422">
        <f>RANK(AM20,$AM$4:$AN$23,0)</f>
        <v>1</v>
      </c>
      <c r="AV20" s="423"/>
      <c r="AW20" s="4"/>
      <c r="AX20" s="5"/>
      <c r="AY20" s="2"/>
      <c r="AZ20" s="2"/>
    </row>
    <row r="21" spans="2:52" s="3" customFormat="1" ht="20.25" customHeight="1">
      <c r="B21" s="246"/>
      <c r="C21" s="62"/>
      <c r="D21" s="57" t="s">
        <v>37</v>
      </c>
      <c r="E21" s="59"/>
      <c r="F21" s="72"/>
      <c r="G21" s="73" t="s">
        <v>37</v>
      </c>
      <c r="H21" s="74"/>
      <c r="I21" s="72"/>
      <c r="J21" s="73" t="s">
        <v>37</v>
      </c>
      <c r="K21" s="74"/>
      <c r="L21" s="72"/>
      <c r="M21" s="73" t="s">
        <v>37</v>
      </c>
      <c r="N21" s="74"/>
      <c r="O21" s="72"/>
      <c r="P21" s="73" t="s">
        <v>37</v>
      </c>
      <c r="Q21" s="74"/>
      <c r="R21" s="72"/>
      <c r="S21" s="73" t="s">
        <v>37</v>
      </c>
      <c r="T21" s="74"/>
      <c r="U21" s="81"/>
      <c r="V21" s="81" t="s">
        <v>37</v>
      </c>
      <c r="W21" s="76"/>
      <c r="X21" s="81"/>
      <c r="Y21" s="81" t="s">
        <v>37</v>
      </c>
      <c r="Z21" s="76"/>
      <c r="AA21" s="81"/>
      <c r="AB21" s="81"/>
      <c r="AC21" s="76"/>
      <c r="AD21" s="75"/>
      <c r="AE21" s="81" t="s">
        <v>37</v>
      </c>
      <c r="AF21" s="76"/>
      <c r="AG21" s="165"/>
      <c r="AH21" s="170"/>
      <c r="AI21" s="169"/>
      <c r="AJ21" s="170"/>
      <c r="AK21" s="169"/>
      <c r="AL21" s="172"/>
      <c r="AM21" s="174"/>
      <c r="AN21" s="172"/>
      <c r="AO21" s="252"/>
      <c r="AP21" s="170"/>
      <c r="AQ21" s="240"/>
      <c r="AR21" s="170"/>
      <c r="AS21" s="218"/>
      <c r="AT21" s="219"/>
      <c r="AU21" s="415"/>
      <c r="AV21" s="416"/>
      <c r="AW21" s="4"/>
      <c r="AX21" s="5"/>
      <c r="AY21" s="2"/>
      <c r="AZ21" s="2"/>
    </row>
    <row r="22" spans="2:52" s="3" customFormat="1" ht="20.25" customHeight="1">
      <c r="B22" s="161" t="s">
        <v>36</v>
      </c>
      <c r="C22" s="89"/>
      <c r="D22" s="78"/>
      <c r="E22" s="79"/>
      <c r="F22" s="94"/>
      <c r="G22" s="95"/>
      <c r="H22" s="55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  <c r="U22" s="77"/>
      <c r="V22" s="78"/>
      <c r="W22" s="79"/>
      <c r="X22" s="77"/>
      <c r="Y22" s="78"/>
      <c r="Z22" s="79"/>
      <c r="AA22" s="77"/>
      <c r="AB22" s="78"/>
      <c r="AC22" s="79"/>
      <c r="AD22" s="77"/>
      <c r="AE22" s="78"/>
      <c r="AF22" s="79"/>
      <c r="AG22" s="163">
        <f>COUNTIF(C22:AF22,"◯")</f>
        <v>0</v>
      </c>
      <c r="AH22" s="168">
        <f>COUNTIF(B22:P22,"△")</f>
        <v>0</v>
      </c>
      <c r="AI22" s="167">
        <f>COUNTIF(D22:AE22,"△")</f>
        <v>0</v>
      </c>
      <c r="AJ22" s="168"/>
      <c r="AK22" s="167">
        <f>COUNTIF(D22:AE22,"×")</f>
        <v>0</v>
      </c>
      <c r="AL22" s="171"/>
      <c r="AM22" s="173">
        <f>AG22*3+AI22*1</f>
        <v>0</v>
      </c>
      <c r="AN22" s="171"/>
      <c r="AO22" s="230">
        <f>U23+AD23+C23+R23+I23+F23+L23+O23+X23+AA23</f>
        <v>0</v>
      </c>
      <c r="AP22" s="168"/>
      <c r="AQ22" s="232">
        <f>W23+AF23+E23+T23+K23+H23+N23+Q23+Z23+AC23</f>
        <v>0</v>
      </c>
      <c r="AR22" s="168"/>
      <c r="AS22" s="234">
        <f>AO22-AQ22</f>
        <v>0</v>
      </c>
      <c r="AT22" s="428"/>
      <c r="AU22" s="419">
        <f>RANK(AM22,$AM$4:$AN$23,0)</f>
        <v>1</v>
      </c>
      <c r="AV22" s="420"/>
      <c r="AW22" s="4"/>
      <c r="AX22" s="5"/>
      <c r="AY22" s="2"/>
      <c r="AZ22" s="2"/>
    </row>
    <row r="23" spans="2:52" s="3" customFormat="1" ht="20.25" customHeight="1" thickBot="1">
      <c r="B23" s="224"/>
      <c r="C23" s="91"/>
      <c r="D23" s="85" t="s">
        <v>88</v>
      </c>
      <c r="E23" s="86"/>
      <c r="F23" s="87"/>
      <c r="G23" s="85" t="s">
        <v>88</v>
      </c>
      <c r="H23" s="88"/>
      <c r="I23" s="87"/>
      <c r="J23" s="85" t="s">
        <v>88</v>
      </c>
      <c r="K23" s="88"/>
      <c r="L23" s="87"/>
      <c r="M23" s="85" t="s">
        <v>88</v>
      </c>
      <c r="N23" s="88"/>
      <c r="O23" s="87"/>
      <c r="P23" s="85" t="s">
        <v>88</v>
      </c>
      <c r="Q23" s="88"/>
      <c r="R23" s="87"/>
      <c r="S23" s="85" t="s">
        <v>88</v>
      </c>
      <c r="T23" s="88"/>
      <c r="U23" s="87"/>
      <c r="V23" s="85" t="s">
        <v>88</v>
      </c>
      <c r="W23" s="88"/>
      <c r="X23" s="87"/>
      <c r="Y23" s="85" t="s">
        <v>88</v>
      </c>
      <c r="Z23" s="88"/>
      <c r="AA23" s="87"/>
      <c r="AB23" s="85" t="s">
        <v>88</v>
      </c>
      <c r="AC23" s="88"/>
      <c r="AD23" s="87"/>
      <c r="AE23" s="85"/>
      <c r="AF23" s="88"/>
      <c r="AG23" s="225"/>
      <c r="AH23" s="226"/>
      <c r="AI23" s="227"/>
      <c r="AJ23" s="226"/>
      <c r="AK23" s="227"/>
      <c r="AL23" s="228"/>
      <c r="AM23" s="229"/>
      <c r="AN23" s="228"/>
      <c r="AO23" s="231"/>
      <c r="AP23" s="226"/>
      <c r="AQ23" s="233"/>
      <c r="AR23" s="226"/>
      <c r="AS23" s="236"/>
      <c r="AT23" s="429"/>
      <c r="AU23" s="430"/>
      <c r="AV23" s="431"/>
      <c r="AW23" s="4"/>
      <c r="AX23" s="5"/>
      <c r="AY23" s="2"/>
      <c r="AZ23" s="2"/>
    </row>
    <row r="24" spans="2:52" s="3" customFormat="1" ht="7.5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  <c r="AX24" s="5"/>
      <c r="AY24" s="2"/>
      <c r="AZ24" s="2"/>
    </row>
  </sheetData>
  <sheetProtection/>
  <mergeCells count="106">
    <mergeCell ref="O3:Q3"/>
    <mergeCell ref="AS20:AT21"/>
    <mergeCell ref="AU20:AV21"/>
    <mergeCell ref="AQ18:AR19"/>
    <mergeCell ref="AS18:AT19"/>
    <mergeCell ref="AU18:AV19"/>
    <mergeCell ref="AQ20:AR21"/>
    <mergeCell ref="AU16:AV17"/>
    <mergeCell ref="AO16:AP17"/>
    <mergeCell ref="AQ16:AR17"/>
    <mergeCell ref="B20:B21"/>
    <mergeCell ref="AG20:AH21"/>
    <mergeCell ref="AI20:AJ21"/>
    <mergeCell ref="AK20:AL21"/>
    <mergeCell ref="AM20:AN21"/>
    <mergeCell ref="AO20:AP21"/>
    <mergeCell ref="B18:B19"/>
    <mergeCell ref="AG18:AH19"/>
    <mergeCell ref="AI18:AJ19"/>
    <mergeCell ref="AK18:AL19"/>
    <mergeCell ref="AM18:AN19"/>
    <mergeCell ref="AO18:AP19"/>
    <mergeCell ref="B22:B23"/>
    <mergeCell ref="AG22:AH23"/>
    <mergeCell ref="AI22:AJ23"/>
    <mergeCell ref="AK22:AL23"/>
    <mergeCell ref="AM22:AN23"/>
    <mergeCell ref="AO22:AP23"/>
    <mergeCell ref="AQ22:AR23"/>
    <mergeCell ref="AS22:AT23"/>
    <mergeCell ref="AU22:AV23"/>
    <mergeCell ref="AW14:AZ14"/>
    <mergeCell ref="AW15:AZ15"/>
    <mergeCell ref="B16:B17"/>
    <mergeCell ref="AG16:AH17"/>
    <mergeCell ref="AI16:AJ17"/>
    <mergeCell ref="AK16:AL17"/>
    <mergeCell ref="AM16:AN17"/>
    <mergeCell ref="AS16:AT17"/>
    <mergeCell ref="AW12:AW13"/>
    <mergeCell ref="B14:B15"/>
    <mergeCell ref="AG14:AH15"/>
    <mergeCell ref="AI14:AJ15"/>
    <mergeCell ref="AK14:AL15"/>
    <mergeCell ref="AM14:AN15"/>
    <mergeCell ref="AO14:AP15"/>
    <mergeCell ref="AQ14:AR15"/>
    <mergeCell ref="AS14:AT15"/>
    <mergeCell ref="AU14:AV15"/>
    <mergeCell ref="AU10:AV11"/>
    <mergeCell ref="B12:B13"/>
    <mergeCell ref="AG12:AH13"/>
    <mergeCell ref="AI12:AJ13"/>
    <mergeCell ref="AK12:AL13"/>
    <mergeCell ref="AM12:AN13"/>
    <mergeCell ref="AO12:AP13"/>
    <mergeCell ref="AQ12:AR13"/>
    <mergeCell ref="AS12:AT13"/>
    <mergeCell ref="AU12:AV13"/>
    <mergeCell ref="AU8:AV9"/>
    <mergeCell ref="AW8:AZ8"/>
    <mergeCell ref="B10:B11"/>
    <mergeCell ref="AG10:AH11"/>
    <mergeCell ref="AI10:AJ11"/>
    <mergeCell ref="AK10:AL11"/>
    <mergeCell ref="AM10:AN11"/>
    <mergeCell ref="AO10:AP11"/>
    <mergeCell ref="AQ10:AR11"/>
    <mergeCell ref="AS10:AT11"/>
    <mergeCell ref="AU6:AV7"/>
    <mergeCell ref="AW6:AZ6"/>
    <mergeCell ref="B8:B9"/>
    <mergeCell ref="AG8:AH9"/>
    <mergeCell ref="AI8:AJ9"/>
    <mergeCell ref="AK8:AL9"/>
    <mergeCell ref="AM8:AN9"/>
    <mergeCell ref="AO8:AP9"/>
    <mergeCell ref="AQ8:AR9"/>
    <mergeCell ref="AS8:AT9"/>
    <mergeCell ref="AU4:AV5"/>
    <mergeCell ref="AW5:AZ5"/>
    <mergeCell ref="B6:B7"/>
    <mergeCell ref="AG6:AH7"/>
    <mergeCell ref="AI6:AJ7"/>
    <mergeCell ref="AK6:AL7"/>
    <mergeCell ref="AM6:AN7"/>
    <mergeCell ref="AO6:AP7"/>
    <mergeCell ref="AQ6:AR7"/>
    <mergeCell ref="AS6:AT7"/>
    <mergeCell ref="AU3:AV3"/>
    <mergeCell ref="AW3:AZ4"/>
    <mergeCell ref="B4:B5"/>
    <mergeCell ref="AG4:AH5"/>
    <mergeCell ref="AI4:AJ5"/>
    <mergeCell ref="AK4:AL5"/>
    <mergeCell ref="AM4:AN5"/>
    <mergeCell ref="AO4:AP5"/>
    <mergeCell ref="AQ4:AR5"/>
    <mergeCell ref="AS4:AT5"/>
    <mergeCell ref="AS3:AT3"/>
    <mergeCell ref="AG3:AH3"/>
    <mergeCell ref="AI3:AJ3"/>
    <mergeCell ref="AK3:AL3"/>
    <mergeCell ref="AM3:AN3"/>
    <mergeCell ref="AO3:AP3"/>
    <mergeCell ref="AQ3:AR3"/>
  </mergeCells>
  <conditionalFormatting sqref="AS4:AS17 AG4:AG17 AI4:AI17 AK4:AK17 AM4:AM17 AO4:AO17 AQ4:AQ17 AQ22:AQ23 AO22:AO23 AM22:AM23 AK22:AK23 AI22:AI23 AG22:AG23 AS22:AS23">
    <cfRule type="cellIs" priority="3" dxfId="6" operator="equal">
      <formula>0</formula>
    </cfRule>
  </conditionalFormatting>
  <conditionalFormatting sqref="AS18:AS19 AG18:AG19 AI18:AI19 AK18:AK19 AM18:AM19 AO18:AO19 AQ18:AQ19">
    <cfRule type="cellIs" priority="2" dxfId="6" operator="equal">
      <formula>0</formula>
    </cfRule>
  </conditionalFormatting>
  <conditionalFormatting sqref="AS20:AS21 AG20:AG21 AI20:AI21 AK20:AK21 AM20:AM21 AO20:AO21 AQ20:AQ21">
    <cfRule type="cellIs" priority="1" dxfId="6" operator="equal">
      <formula>0</formula>
    </cfRule>
  </conditionalFormatting>
  <printOptions/>
  <pageMargins left="0.5118110236220472" right="0.2" top="0.3937007874015748" bottom="0.31496062992125984" header="0.1968503937007874" footer="0.15748031496062992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9"/>
  <sheetViews>
    <sheetView showGridLines="0" view="pageBreakPreview" zoomScale="115" zoomScaleSheetLayoutView="115" zoomScalePageLayoutView="0" workbookViewId="0" topLeftCell="A1">
      <selection activeCell="E7" sqref="E7"/>
    </sheetView>
  </sheetViews>
  <sheetFormatPr defaultColWidth="4.625" defaultRowHeight="11.25" customHeight="1"/>
  <cols>
    <col min="1" max="1" width="1.12109375" style="40" customWidth="1"/>
    <col min="2" max="2" width="9.375" style="40" customWidth="1"/>
    <col min="3" max="5" width="2.625" style="40" customWidth="1"/>
    <col min="6" max="6" width="2.625" style="42" customWidth="1"/>
    <col min="7" max="8" width="2.625" style="40" customWidth="1"/>
    <col min="9" max="9" width="2.625" style="43" customWidth="1"/>
    <col min="10" max="11" width="2.625" style="40" customWidth="1"/>
    <col min="12" max="13" width="2.625" style="43" customWidth="1"/>
    <col min="14" max="14" width="2.625" style="40" customWidth="1"/>
    <col min="15" max="15" width="7.25390625" style="43" customWidth="1"/>
    <col min="16" max="18" width="7.25390625" style="40" customWidth="1"/>
    <col min="19" max="19" width="6.25390625" style="40" customWidth="1"/>
    <col min="20" max="20" width="6.75390625" style="40" customWidth="1"/>
    <col min="21" max="22" width="6.25390625" style="40" customWidth="1"/>
    <col min="23" max="31" width="2.375" style="40" customWidth="1"/>
    <col min="32" max="16384" width="4.625" style="40" customWidth="1"/>
  </cols>
  <sheetData>
    <row r="2" spans="2:21" ht="24.75" customHeight="1">
      <c r="B2" s="437" t="s">
        <v>93</v>
      </c>
      <c r="C2" s="437"/>
      <c r="D2" s="437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</row>
    <row r="3" spans="3:14" ht="12" customHeight="1">
      <c r="C3" s="41"/>
      <c r="D3" s="41"/>
      <c r="E3" s="41"/>
      <c r="G3" s="41"/>
      <c r="H3" s="41"/>
      <c r="J3" s="41"/>
      <c r="K3" s="41"/>
      <c r="N3" s="41"/>
    </row>
    <row r="4" spans="3:14" ht="12" customHeight="1">
      <c r="C4" s="41"/>
      <c r="D4" s="41"/>
      <c r="E4" s="41"/>
      <c r="G4" s="41"/>
      <c r="H4" s="41"/>
      <c r="J4" s="41"/>
      <c r="K4" s="41"/>
      <c r="N4" s="41"/>
    </row>
    <row r="5" spans="2:16" ht="18.75" customHeight="1">
      <c r="B5" s="40" t="s">
        <v>0</v>
      </c>
      <c r="D5" s="40" t="s">
        <v>29</v>
      </c>
      <c r="E5" s="42"/>
      <c r="F5" s="40"/>
      <c r="I5" s="40"/>
      <c r="K5" s="43"/>
      <c r="L5" s="40"/>
      <c r="M5" s="40"/>
      <c r="P5" s="43"/>
    </row>
    <row r="6" spans="4:21" ht="18.75" customHeight="1">
      <c r="D6" s="42" t="s">
        <v>94</v>
      </c>
      <c r="F6" s="40"/>
      <c r="I6" s="40"/>
      <c r="J6" s="43"/>
      <c r="O6" s="40"/>
      <c r="P6" s="42" t="s">
        <v>95</v>
      </c>
      <c r="R6" s="42"/>
      <c r="S6" s="43"/>
      <c r="U6" s="42"/>
    </row>
    <row r="7" spans="4:19" ht="18.75" customHeight="1">
      <c r="D7" s="42" t="s">
        <v>189</v>
      </c>
      <c r="M7" s="42"/>
      <c r="O7" s="40"/>
      <c r="P7" s="42" t="s">
        <v>96</v>
      </c>
      <c r="R7" s="42"/>
      <c r="S7" s="43"/>
    </row>
    <row r="8" spans="4:19" ht="18.75" customHeight="1">
      <c r="D8" s="42" t="s">
        <v>97</v>
      </c>
      <c r="O8" s="40"/>
      <c r="P8" s="42" t="s">
        <v>98</v>
      </c>
      <c r="S8" s="43"/>
    </row>
    <row r="9" spans="5:16" ht="18.75" customHeight="1">
      <c r="E9" s="42"/>
      <c r="F9" s="40"/>
      <c r="I9" s="40"/>
      <c r="K9" s="43"/>
      <c r="L9" s="40"/>
      <c r="M9" s="40"/>
      <c r="P9" s="43"/>
    </row>
    <row r="10" spans="2:16" ht="18.75" customHeight="1">
      <c r="B10" s="40" t="s">
        <v>2</v>
      </c>
      <c r="D10" s="40" t="s">
        <v>27</v>
      </c>
      <c r="E10" s="42"/>
      <c r="F10" s="40"/>
      <c r="I10" s="40"/>
      <c r="K10" s="43"/>
      <c r="L10" s="40"/>
      <c r="M10" s="40"/>
      <c r="P10" s="43"/>
    </row>
    <row r="11" spans="5:16" ht="18.75" customHeight="1">
      <c r="E11" s="42"/>
      <c r="F11" s="40"/>
      <c r="I11" s="40"/>
      <c r="K11" s="43"/>
      <c r="L11" s="40"/>
      <c r="M11" s="40"/>
      <c r="P11" s="43"/>
    </row>
    <row r="12" spans="2:21" ht="18.75" customHeight="1">
      <c r="B12" s="40" t="s">
        <v>3</v>
      </c>
      <c r="D12" s="40" t="s">
        <v>13</v>
      </c>
      <c r="E12" s="42"/>
      <c r="F12" s="40"/>
      <c r="I12" s="40"/>
      <c r="K12" s="43"/>
      <c r="L12" s="40"/>
      <c r="M12" s="40"/>
      <c r="P12" s="43"/>
      <c r="U12" s="44"/>
    </row>
    <row r="13" spans="5:21" ht="18.75" customHeight="1">
      <c r="E13" s="42"/>
      <c r="F13" s="40"/>
      <c r="I13" s="40"/>
      <c r="K13" s="43"/>
      <c r="L13" s="40"/>
      <c r="M13" s="40"/>
      <c r="P13" s="43"/>
      <c r="U13" s="44"/>
    </row>
    <row r="14" spans="2:16" ht="18.75" customHeight="1">
      <c r="B14" s="40" t="s">
        <v>4</v>
      </c>
      <c r="D14" s="40" t="s">
        <v>6</v>
      </c>
      <c r="E14" s="42"/>
      <c r="F14" s="40"/>
      <c r="I14" s="40"/>
      <c r="K14" s="43"/>
      <c r="L14" s="40"/>
      <c r="M14" s="40"/>
      <c r="P14" s="43"/>
    </row>
    <row r="15" spans="5:16" ht="18.75" customHeight="1">
      <c r="E15" s="42"/>
      <c r="F15" s="40"/>
      <c r="I15" s="40"/>
      <c r="K15" s="43"/>
      <c r="L15" s="40"/>
      <c r="M15" s="40"/>
      <c r="P15" s="43"/>
    </row>
    <row r="16" spans="2:16" ht="18.75" customHeight="1">
      <c r="B16" s="40" t="s">
        <v>8</v>
      </c>
      <c r="D16" s="40" t="s">
        <v>30</v>
      </c>
      <c r="E16" s="42"/>
      <c r="F16" s="40"/>
      <c r="I16" s="40"/>
      <c r="K16" s="43"/>
      <c r="L16" s="40"/>
      <c r="M16" s="40"/>
      <c r="P16" s="43"/>
    </row>
    <row r="17" spans="4:16" ht="18.75" customHeight="1">
      <c r="D17" s="40" t="s">
        <v>31</v>
      </c>
      <c r="E17" s="42"/>
      <c r="F17" s="40"/>
      <c r="I17" s="40"/>
      <c r="K17" s="43"/>
      <c r="L17" s="40"/>
      <c r="M17" s="40"/>
      <c r="P17" s="43"/>
    </row>
    <row r="18" spans="4:16" ht="18.75" customHeight="1">
      <c r="D18" s="40" t="s">
        <v>89</v>
      </c>
      <c r="E18" s="42"/>
      <c r="F18" s="40"/>
      <c r="I18" s="40"/>
      <c r="K18" s="43"/>
      <c r="L18" s="40"/>
      <c r="M18" s="40"/>
      <c r="P18" s="43"/>
    </row>
    <row r="19" spans="6:16" ht="18.75" customHeight="1">
      <c r="F19" s="40"/>
      <c r="I19" s="40"/>
      <c r="M19" s="40"/>
      <c r="P19" s="43"/>
    </row>
    <row r="20" spans="2:14" ht="18.75" customHeight="1">
      <c r="B20" s="40" t="s">
        <v>9</v>
      </c>
      <c r="D20" s="40" t="s">
        <v>14</v>
      </c>
      <c r="F20" s="42" t="s">
        <v>99</v>
      </c>
      <c r="G20" s="42"/>
      <c r="I20" s="40"/>
      <c r="K20" s="43"/>
      <c r="L20" s="40"/>
      <c r="M20" s="40"/>
      <c r="N20" s="43"/>
    </row>
    <row r="21" spans="4:14" ht="18.75" customHeight="1">
      <c r="D21" s="40" t="s">
        <v>15</v>
      </c>
      <c r="E21" s="42"/>
      <c r="F21" s="42" t="s">
        <v>16</v>
      </c>
      <c r="G21" s="42"/>
      <c r="I21" s="40"/>
      <c r="K21" s="43"/>
      <c r="L21" s="40"/>
      <c r="M21" s="40"/>
      <c r="N21" s="43"/>
    </row>
    <row r="22" spans="4:15" ht="18.75" customHeight="1">
      <c r="D22" s="42" t="s">
        <v>17</v>
      </c>
      <c r="E22" s="42"/>
      <c r="F22" s="42" t="s">
        <v>32</v>
      </c>
      <c r="I22" s="40"/>
      <c r="J22" s="43"/>
      <c r="L22" s="40"/>
      <c r="N22" s="43"/>
      <c r="O22" s="40"/>
    </row>
    <row r="23" spans="4:15" ht="18.75" customHeight="1">
      <c r="D23" s="42"/>
      <c r="E23" s="42"/>
      <c r="F23" s="40" t="s">
        <v>10</v>
      </c>
      <c r="I23" s="40"/>
      <c r="J23" s="43"/>
      <c r="L23" s="40"/>
      <c r="N23" s="43"/>
      <c r="O23" s="40"/>
    </row>
    <row r="24" spans="4:15" ht="18.75" customHeight="1">
      <c r="D24" s="42"/>
      <c r="E24" s="42"/>
      <c r="F24" s="40" t="s">
        <v>79</v>
      </c>
      <c r="I24" s="40"/>
      <c r="J24" s="43"/>
      <c r="L24" s="40"/>
      <c r="N24" s="43"/>
      <c r="O24" s="40"/>
    </row>
    <row r="25" spans="4:15" ht="18.75" customHeight="1">
      <c r="D25" s="42" t="s">
        <v>18</v>
      </c>
      <c r="E25" s="42"/>
      <c r="F25" s="42" t="s">
        <v>19</v>
      </c>
      <c r="I25" s="40"/>
      <c r="J25" s="43"/>
      <c r="L25" s="40"/>
      <c r="N25" s="43"/>
      <c r="O25" s="40"/>
    </row>
    <row r="26" spans="4:15" ht="18.75" customHeight="1">
      <c r="D26" s="42" t="s">
        <v>20</v>
      </c>
      <c r="E26" s="42"/>
      <c r="F26" s="42" t="s">
        <v>21</v>
      </c>
      <c r="I26" s="40"/>
      <c r="J26" s="43"/>
      <c r="L26" s="40"/>
      <c r="N26" s="43"/>
      <c r="O26" s="40"/>
    </row>
    <row r="27" spans="4:15" ht="18.75" customHeight="1">
      <c r="D27" s="42" t="s">
        <v>22</v>
      </c>
      <c r="E27" s="42"/>
      <c r="F27" s="42" t="s">
        <v>186</v>
      </c>
      <c r="I27" s="40"/>
      <c r="J27" s="43"/>
      <c r="L27" s="40"/>
      <c r="N27" s="43"/>
      <c r="O27" s="40"/>
    </row>
    <row r="28" spans="4:15" ht="18.75" customHeight="1">
      <c r="D28" s="42"/>
      <c r="E28" s="42"/>
      <c r="F28" s="40" t="s">
        <v>28</v>
      </c>
      <c r="I28" s="40"/>
      <c r="J28" s="43"/>
      <c r="L28" s="40"/>
      <c r="N28" s="43"/>
      <c r="O28" s="40"/>
    </row>
    <row r="29" spans="4:15" ht="18.75" customHeight="1">
      <c r="D29" s="42"/>
      <c r="E29" s="42"/>
      <c r="F29" s="40" t="s">
        <v>187</v>
      </c>
      <c r="I29" s="40"/>
      <c r="J29" s="43"/>
      <c r="L29" s="40"/>
      <c r="N29" s="43"/>
      <c r="O29" s="40"/>
    </row>
    <row r="30" spans="4:15" ht="18.75" customHeight="1">
      <c r="D30" s="42" t="s">
        <v>23</v>
      </c>
      <c r="E30" s="42"/>
      <c r="F30" s="42" t="s">
        <v>24</v>
      </c>
      <c r="I30" s="40"/>
      <c r="J30" s="43"/>
      <c r="L30" s="40"/>
      <c r="N30" s="43"/>
      <c r="O30" s="40"/>
    </row>
    <row r="31" spans="4:15" ht="18.75" customHeight="1">
      <c r="D31" s="40" t="s">
        <v>25</v>
      </c>
      <c r="E31" s="42"/>
      <c r="F31" s="40" t="s">
        <v>26</v>
      </c>
      <c r="I31" s="40"/>
      <c r="J31" s="43"/>
      <c r="L31" s="40"/>
      <c r="N31" s="43"/>
      <c r="O31" s="40"/>
    </row>
    <row r="32" spans="9:15" ht="18.75" customHeight="1">
      <c r="I32" s="40"/>
      <c r="J32" s="43"/>
      <c r="L32" s="40"/>
      <c r="N32" s="43"/>
      <c r="O32" s="40"/>
    </row>
    <row r="33" spans="2:15" ht="18.75" customHeight="1">
      <c r="B33" s="40" t="s">
        <v>11</v>
      </c>
      <c r="D33" s="45" t="s">
        <v>7</v>
      </c>
      <c r="F33" s="40"/>
      <c r="I33" s="40"/>
      <c r="J33" s="43"/>
      <c r="L33" s="40"/>
      <c r="N33" s="43"/>
      <c r="O33" s="40"/>
    </row>
    <row r="34" spans="2:22" ht="18.75" customHeight="1">
      <c r="B34" s="42"/>
      <c r="C34" s="45"/>
      <c r="D34" s="40" t="s">
        <v>1</v>
      </c>
      <c r="E34" s="45"/>
      <c r="F34" s="45"/>
      <c r="G34" s="46"/>
      <c r="H34" s="45"/>
      <c r="I34" s="45"/>
      <c r="J34" s="45"/>
      <c r="K34" s="46"/>
      <c r="L34" s="45"/>
      <c r="M34" s="47"/>
      <c r="N34" s="45"/>
      <c r="O34" s="45"/>
      <c r="P34" s="42"/>
      <c r="Q34" s="42"/>
      <c r="T34" s="42"/>
      <c r="U34" s="45"/>
      <c r="V34" s="42"/>
    </row>
    <row r="35" spans="2:22" ht="18.75" customHeight="1">
      <c r="B35" s="42"/>
      <c r="C35" s="45"/>
      <c r="D35" s="40" t="s">
        <v>5</v>
      </c>
      <c r="E35" s="45"/>
      <c r="F35" s="45"/>
      <c r="G35" s="46"/>
      <c r="H35" s="45"/>
      <c r="I35" s="45"/>
      <c r="J35" s="45"/>
      <c r="K35" s="46"/>
      <c r="L35" s="45"/>
      <c r="M35" s="47"/>
      <c r="N35" s="45"/>
      <c r="O35" s="45"/>
      <c r="P35" s="42"/>
      <c r="Q35" s="42"/>
      <c r="T35" s="42"/>
      <c r="U35" s="45"/>
      <c r="V35" s="42"/>
    </row>
    <row r="36" spans="2:22" ht="18.75" customHeight="1">
      <c r="B36" s="42"/>
      <c r="C36" s="45"/>
      <c r="D36" s="45"/>
      <c r="E36" s="45"/>
      <c r="F36" s="40"/>
      <c r="G36" s="45"/>
      <c r="H36" s="45"/>
      <c r="I36" s="46"/>
      <c r="J36" s="45"/>
      <c r="K36" s="45"/>
      <c r="L36" s="45"/>
      <c r="M36" s="46"/>
      <c r="N36" s="45"/>
      <c r="O36" s="47"/>
      <c r="P36" s="45"/>
      <c r="Q36" s="45"/>
      <c r="R36" s="42"/>
      <c r="S36" s="42"/>
      <c r="T36" s="42"/>
      <c r="U36" s="45"/>
      <c r="V36" s="42"/>
    </row>
    <row r="37" spans="2:16" ht="12.75" customHeight="1">
      <c r="B37" s="40" t="s">
        <v>12</v>
      </c>
      <c r="D37" s="40" t="s">
        <v>80</v>
      </c>
      <c r="F37" s="40"/>
      <c r="I37" s="40"/>
      <c r="M37" s="40"/>
      <c r="P37" s="43"/>
    </row>
    <row r="38" ht="15.75" customHeight="1">
      <c r="F38" s="40"/>
    </row>
    <row r="39" spans="2:20" ht="17.25" customHeight="1"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50"/>
      <c r="M39" s="48"/>
      <c r="N39" s="48"/>
      <c r="O39" s="48"/>
      <c r="P39" s="48"/>
      <c r="T39" s="48"/>
    </row>
  </sheetData>
  <sheetProtection/>
  <mergeCells count="1">
    <mergeCell ref="B2:U2"/>
  </mergeCells>
  <printOptions/>
  <pageMargins left="0.5118110236220472" right="0.2" top="0.6" bottom="0.24" header="0.35" footer="0.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1">
      <selection activeCell="B1" sqref="B1:AV16384"/>
    </sheetView>
  </sheetViews>
  <sheetFormatPr defaultColWidth="11.75390625" defaultRowHeight="27.75" customHeight="1"/>
  <cols>
    <col min="1" max="1" width="1.875" style="18" customWidth="1"/>
    <col min="2" max="2" width="4.00390625" style="18" customWidth="1"/>
    <col min="3" max="3" width="11.75390625" style="19" customWidth="1"/>
    <col min="4" max="16384" width="11.75390625" style="18" customWidth="1"/>
  </cols>
  <sheetData>
    <row r="1" ht="27.75" customHeight="1">
      <c r="D1" s="20" t="s">
        <v>58</v>
      </c>
    </row>
    <row r="2" spans="2:13" ht="27.75" customHeight="1">
      <c r="B2" s="30"/>
      <c r="C2" s="27"/>
      <c r="D2" s="23" t="s">
        <v>91</v>
      </c>
      <c r="E2" s="24" t="s">
        <v>92</v>
      </c>
      <c r="F2" s="23"/>
      <c r="G2" s="23"/>
      <c r="H2" s="23"/>
      <c r="I2" s="23"/>
      <c r="J2" s="23"/>
      <c r="K2" s="24"/>
      <c r="L2" s="24"/>
      <c r="M2" s="24"/>
    </row>
    <row r="3" spans="2:13" ht="27.75" customHeight="1">
      <c r="B3" s="31"/>
      <c r="C3" s="28"/>
      <c r="D3" s="25" t="s">
        <v>59</v>
      </c>
      <c r="E3" s="25" t="s">
        <v>59</v>
      </c>
      <c r="F3" s="25" t="s">
        <v>59</v>
      </c>
      <c r="G3" s="25" t="s">
        <v>59</v>
      </c>
      <c r="H3" s="25" t="s">
        <v>59</v>
      </c>
      <c r="I3" s="25" t="s">
        <v>59</v>
      </c>
      <c r="J3" s="25" t="s">
        <v>59</v>
      </c>
      <c r="K3" s="26"/>
      <c r="L3" s="26"/>
      <c r="M3" s="26"/>
    </row>
    <row r="4" spans="2:22" ht="27.75" customHeight="1">
      <c r="B4" s="32" t="s">
        <v>61</v>
      </c>
      <c r="C4" s="29" t="s">
        <v>48</v>
      </c>
      <c r="D4" s="21" t="s">
        <v>84</v>
      </c>
      <c r="E4" s="21"/>
      <c r="F4" s="21"/>
      <c r="G4" s="21"/>
      <c r="H4" s="21"/>
      <c r="I4" s="21"/>
      <c r="J4" s="22"/>
      <c r="K4" s="22"/>
      <c r="L4" s="22"/>
      <c r="M4" s="22"/>
      <c r="N4" s="1"/>
      <c r="O4" s="1"/>
      <c r="P4" s="1"/>
      <c r="Q4" s="1"/>
      <c r="R4" s="1"/>
      <c r="S4" s="1"/>
      <c r="T4" s="1"/>
      <c r="U4" s="1"/>
      <c r="V4" s="1"/>
    </row>
    <row r="5" spans="2:22" ht="27.75" customHeight="1">
      <c r="B5" s="32" t="s">
        <v>62</v>
      </c>
      <c r="C5" s="29" t="s">
        <v>49</v>
      </c>
      <c r="D5" s="21" t="s">
        <v>84</v>
      </c>
      <c r="E5" s="21" t="s">
        <v>84</v>
      </c>
      <c r="F5" s="21"/>
      <c r="G5" s="21"/>
      <c r="H5" s="21"/>
      <c r="I5" s="21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</row>
    <row r="6" spans="2:22" ht="27.75" customHeight="1">
      <c r="B6" s="32" t="s">
        <v>63</v>
      </c>
      <c r="C6" s="29" t="s">
        <v>50</v>
      </c>
      <c r="D6" s="21" t="s">
        <v>60</v>
      </c>
      <c r="E6" s="21" t="s">
        <v>84</v>
      </c>
      <c r="F6" s="21"/>
      <c r="G6" s="21"/>
      <c r="H6" s="21"/>
      <c r="I6" s="21"/>
      <c r="J6" s="21"/>
      <c r="K6" s="22"/>
      <c r="L6" s="22"/>
      <c r="M6" s="22"/>
      <c r="N6" s="1"/>
      <c r="O6" s="1"/>
      <c r="P6" s="1"/>
      <c r="Q6" s="1"/>
      <c r="R6" s="1"/>
      <c r="S6" s="1"/>
      <c r="T6" s="1"/>
      <c r="U6" s="1"/>
      <c r="V6" s="1"/>
    </row>
    <row r="7" spans="2:13" ht="27.75" customHeight="1">
      <c r="B7" s="33" t="s">
        <v>64</v>
      </c>
      <c r="C7" s="29" t="s">
        <v>51</v>
      </c>
      <c r="D7" s="21" t="s">
        <v>84</v>
      </c>
      <c r="E7" s="21" t="s">
        <v>60</v>
      </c>
      <c r="F7" s="21"/>
      <c r="G7" s="21"/>
      <c r="H7" s="21"/>
      <c r="I7" s="21"/>
      <c r="J7" s="21"/>
      <c r="K7" s="21"/>
      <c r="L7" s="21"/>
      <c r="M7" s="21"/>
    </row>
    <row r="8" spans="2:13" ht="27.75" customHeight="1">
      <c r="B8" s="33" t="s">
        <v>65</v>
      </c>
      <c r="C8" s="29" t="s">
        <v>52</v>
      </c>
      <c r="D8" s="21" t="s">
        <v>60</v>
      </c>
      <c r="E8" s="21"/>
      <c r="F8" s="21"/>
      <c r="G8" s="21"/>
      <c r="H8" s="21"/>
      <c r="I8" s="21"/>
      <c r="J8" s="21"/>
      <c r="K8" s="21"/>
      <c r="L8" s="21"/>
      <c r="M8" s="21"/>
    </row>
    <row r="9" spans="2:13" ht="27.75" customHeight="1">
      <c r="B9" s="33" t="s">
        <v>66</v>
      </c>
      <c r="C9" s="29" t="s">
        <v>53</v>
      </c>
      <c r="D9" s="21" t="s">
        <v>60</v>
      </c>
      <c r="E9" s="21"/>
      <c r="F9" s="21"/>
      <c r="G9" s="21"/>
      <c r="H9" s="21"/>
      <c r="I9" s="21"/>
      <c r="J9" s="21"/>
      <c r="K9" s="21"/>
      <c r="L9" s="21"/>
      <c r="M9" s="21"/>
    </row>
    <row r="10" spans="2:13" ht="27.75" customHeight="1">
      <c r="B10" s="33" t="s">
        <v>67</v>
      </c>
      <c r="C10" s="29" t="s">
        <v>54</v>
      </c>
      <c r="D10" s="21" t="s">
        <v>60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2:13" ht="27.75" customHeight="1">
      <c r="B11" s="33" t="s">
        <v>68</v>
      </c>
      <c r="C11" s="29" t="s">
        <v>55</v>
      </c>
      <c r="D11" s="21" t="s">
        <v>84</v>
      </c>
      <c r="E11" s="21" t="s">
        <v>84</v>
      </c>
      <c r="F11" s="21"/>
      <c r="G11" s="21"/>
      <c r="H11" s="21"/>
      <c r="I11" s="21"/>
      <c r="J11" s="21"/>
      <c r="K11" s="21"/>
      <c r="L11" s="21"/>
      <c r="M11" s="21"/>
    </row>
    <row r="12" spans="2:13" ht="27.75" customHeight="1">
      <c r="B12" s="33" t="s">
        <v>69</v>
      </c>
      <c r="C12" s="29" t="s">
        <v>56</v>
      </c>
      <c r="D12" s="21" t="s">
        <v>84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2:13" ht="27.75" customHeight="1" thickBot="1">
      <c r="B13" s="30" t="s">
        <v>70</v>
      </c>
      <c r="C13" s="27" t="s">
        <v>57</v>
      </c>
      <c r="D13" s="51" t="s">
        <v>84</v>
      </c>
      <c r="E13" s="51" t="s">
        <v>84</v>
      </c>
      <c r="F13" s="51"/>
      <c r="G13" s="51"/>
      <c r="H13" s="51"/>
      <c r="I13" s="51"/>
      <c r="J13" s="51"/>
      <c r="K13" s="51"/>
      <c r="L13" s="51"/>
      <c r="M13" s="51"/>
    </row>
    <row r="14" spans="2:13" ht="27.75" customHeight="1" thickTop="1">
      <c r="B14" s="52"/>
      <c r="C14" s="53" t="s">
        <v>81</v>
      </c>
      <c r="D14" s="54">
        <f>COUNTIF(D4:D13,"◯")</f>
        <v>6</v>
      </c>
      <c r="E14" s="54">
        <f aca="true" t="shared" si="0" ref="E14:M14">COUNTIF(E4:E13,"◯")</f>
        <v>4</v>
      </c>
      <c r="F14" s="54">
        <f t="shared" si="0"/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大城洋介</dc:creator>
  <cp:keywords/>
  <dc:description/>
  <cp:lastModifiedBy>user</cp:lastModifiedBy>
  <cp:lastPrinted>2023-05-17T04:30:10Z</cp:lastPrinted>
  <dcterms:created xsi:type="dcterms:W3CDTF">2003-11-29T01:59:27Z</dcterms:created>
  <dcterms:modified xsi:type="dcterms:W3CDTF">2023-05-17T04:33:30Z</dcterms:modified>
  <cp:category/>
  <cp:version/>
  <cp:contentType/>
  <cp:contentStatus/>
</cp:coreProperties>
</file>